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_flores\Desktop\Victor Flores\Legislaciones\Directiva\2020\"/>
    </mc:Choice>
  </mc:AlternateContent>
  <bookViews>
    <workbookView xWindow="120" yWindow="315" windowWidth="18915" windowHeight="11520" tabRatio="563"/>
  </bookViews>
  <sheets>
    <sheet name="Nombrados con Matriz" sheetId="9" r:id="rId1"/>
    <sheet name="Nombrados sin Matriz" sheetId="10" r:id="rId2"/>
    <sheet name="Contratados" sheetId="12" r:id="rId3"/>
  </sheets>
  <calcPr calcId="162913"/>
</workbook>
</file>

<file path=xl/calcChain.xml><?xml version="1.0" encoding="utf-8"?>
<calcChain xmlns="http://schemas.openxmlformats.org/spreadsheetml/2006/main">
  <c r="AG22" i="12" l="1"/>
  <c r="AF24" i="12"/>
  <c r="AF23" i="12"/>
  <c r="AD24" i="12"/>
  <c r="AD23" i="12"/>
  <c r="AB24" i="12"/>
  <c r="AB23" i="12"/>
  <c r="Z24" i="12"/>
  <c r="Z23" i="12"/>
  <c r="X24" i="12"/>
  <c r="X23" i="12"/>
  <c r="V24" i="12"/>
  <c r="V23" i="12"/>
  <c r="T24" i="12"/>
  <c r="T23" i="12"/>
  <c r="R24" i="12"/>
  <c r="R23" i="12"/>
  <c r="P24" i="12"/>
  <c r="P23" i="12"/>
  <c r="N24" i="12"/>
  <c r="N23" i="12"/>
  <c r="L24" i="12"/>
  <c r="L23" i="12"/>
  <c r="J24" i="12"/>
  <c r="J23" i="12"/>
  <c r="AG23" i="12" l="1"/>
  <c r="AG24" i="12"/>
  <c r="AH22" i="12"/>
  <c r="AF23" i="10"/>
  <c r="AF22" i="10"/>
  <c r="AD23" i="10"/>
  <c r="AD22" i="10"/>
  <c r="AB23" i="10"/>
  <c r="AB22" i="10"/>
  <c r="Z23" i="10"/>
  <c r="Z22" i="10"/>
  <c r="X23" i="10"/>
  <c r="X22" i="10"/>
  <c r="V23" i="10"/>
  <c r="V22" i="10"/>
  <c r="T23" i="10"/>
  <c r="T22" i="10"/>
  <c r="R23" i="10"/>
  <c r="R22" i="10"/>
  <c r="P23" i="10"/>
  <c r="P22" i="10"/>
  <c r="N23" i="10"/>
  <c r="N22" i="10"/>
  <c r="L23" i="10"/>
  <c r="L22" i="10"/>
  <c r="J23" i="10"/>
  <c r="J22" i="10"/>
  <c r="AH26" i="10"/>
  <c r="AH25" i="10"/>
  <c r="AE24" i="10"/>
  <c r="AC24" i="10"/>
  <c r="AA24" i="10"/>
  <c r="Y24" i="10"/>
  <c r="W24" i="10"/>
  <c r="U24" i="10"/>
  <c r="S24" i="10"/>
  <c r="Q24" i="10"/>
  <c r="O24" i="10"/>
  <c r="M24" i="10"/>
  <c r="K24" i="10"/>
  <c r="I24" i="10"/>
  <c r="AH24" i="12" l="1"/>
  <c r="AH23" i="12"/>
  <c r="AG22" i="10"/>
  <c r="AH22" i="10" s="1"/>
  <c r="AC34" i="10" s="1"/>
  <c r="AG24" i="10"/>
  <c r="AH24" i="10" s="1"/>
  <c r="AG34" i="10" s="1"/>
  <c r="AG23" i="10"/>
  <c r="AH23" i="10" s="1"/>
  <c r="AE34" i="10" s="1"/>
  <c r="AF23" i="9"/>
  <c r="AF22" i="9"/>
  <c r="AD23" i="9"/>
  <c r="AD22" i="9"/>
  <c r="AB23" i="9"/>
  <c r="AB22" i="9"/>
  <c r="Z23" i="9"/>
  <c r="Z22" i="9"/>
  <c r="X23" i="9"/>
  <c r="X22" i="9"/>
  <c r="V23" i="9"/>
  <c r="V22" i="9"/>
  <c r="T23" i="9"/>
  <c r="T22" i="9"/>
  <c r="R23" i="9"/>
  <c r="R22" i="9"/>
  <c r="P23" i="9"/>
  <c r="P22" i="9"/>
  <c r="N23" i="9"/>
  <c r="N22" i="9"/>
  <c r="L23" i="9"/>
  <c r="L22" i="9"/>
  <c r="J23" i="9"/>
  <c r="J22" i="9"/>
  <c r="AH26" i="9"/>
  <c r="AH25" i="9"/>
  <c r="I24" i="9"/>
  <c r="AE24" i="9"/>
  <c r="AC24" i="9"/>
  <c r="AA24" i="9"/>
  <c r="Y24" i="9"/>
  <c r="W24" i="9"/>
  <c r="U24" i="9"/>
  <c r="S24" i="9"/>
  <c r="Q24" i="9"/>
  <c r="O24" i="9"/>
  <c r="M24" i="9"/>
  <c r="K24" i="9"/>
  <c r="AC37" i="12" l="1"/>
  <c r="AG22" i="9"/>
  <c r="AH22" i="9" s="1"/>
  <c r="AC33" i="9" s="1"/>
  <c r="AC35" i="9" s="1"/>
  <c r="AG23" i="9"/>
  <c r="AH23" i="9" s="1"/>
  <c r="AE33" i="9" s="1"/>
  <c r="AG24" i="9"/>
  <c r="AH24" i="9" l="1"/>
  <c r="AG33" i="9" s="1"/>
</calcChain>
</file>

<file path=xl/comments1.xml><?xml version="1.0" encoding="utf-8"?>
<comments xmlns="http://schemas.openxmlformats.org/spreadsheetml/2006/main">
  <authors>
    <author>Reuniones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Se debe completar un Formularrio por cada Fuente de Financiamiento y Organismo Financiador.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 xml:space="preserve">Completar de acuerdo al organigrama de la UEP.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 xml:space="preserve">Indicar la cantidad de hora asignada para cada mes. El calculo esta Formulado de acuerdo a lo establecido en el Decreto Reglamentario.
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Indicar la cantidad de hora asignada para cada mes. El calculo esta Formulado de acuerdo a lo establecido en el Decreto Reglamentario.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Indicar el % del beneficio otorgado conforme a la tabla del Decreto N° 3264/20 Art. 132.  El calculo esta Formulado de acuerdo a lo establecido en el Decreto Reglamentario.</t>
        </r>
      </text>
    </comment>
  </commentList>
</comments>
</file>

<file path=xl/comments2.xml><?xml version="1.0" encoding="utf-8"?>
<comments xmlns="http://schemas.openxmlformats.org/spreadsheetml/2006/main">
  <authors>
    <author>Reuniones</author>
    <author>Victor Flores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Se debe completar un Formularrio por cada Fuente de Financiamiento y Organismo Financiador.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 xml:space="preserve">Completar de acuerdo al organigrama de la UEP.
</t>
        </r>
      </text>
    </comment>
    <comment ref="I22" authorId="1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Indicar la cantidad de hora asignada para cada mes. El calculo esta Formulado de acuerdo a lo establecido en el Decreto Reglamentario.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23" authorId="1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Indicar la cantidad de hora asignada para cada mes. El calculo esta Formulado de acuerdo a lo establecido en el Decreto Reglamentario.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Indicar el % del beneficio otorgado conforme a la tabla del Decreto N° 3264/20 Art. 132.  El calculo esta Formulado de acuerdo a lo establecido en el Decreto Reglamentario.</t>
        </r>
      </text>
    </comment>
  </commentList>
</comments>
</file>

<file path=xl/comments3.xml><?xml version="1.0" encoding="utf-8"?>
<comments xmlns="http://schemas.openxmlformats.org/spreadsheetml/2006/main">
  <authors>
    <author>Reuniones</author>
    <author>Victor Flores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Se debe completar un Formularrio por cada Fuente de Financiamiento y Organismo Financiador.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 xml:space="preserve">Completar de acuerdo al organigrama de la UEP.
</t>
        </r>
      </text>
    </comment>
    <comment ref="I23" authorId="1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 xml:space="preserve">Indicar la cantidad de hora asignada para cada mes. El calculo esta Formulado de acuerdo a lo establecido en el Decreto Reglamentario.
</t>
        </r>
      </text>
    </comment>
    <comment ref="I24" authorId="1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Indicar la cantidad de hora asignada para cada mes. El calculo esta Formulado de acuerdo a lo establecido en el Decreto Reglamentario.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</rPr>
          <t xml:space="preserve">DGIP: </t>
        </r>
        <r>
          <rPr>
            <sz val="9"/>
            <color indexed="81"/>
            <rFont val="Tahoma"/>
            <family val="2"/>
          </rPr>
          <t>Indicar el  OG que corresponde de acuerdo a la composición de la UEP (OG 141, 144, etc.)</t>
        </r>
      </text>
    </comment>
  </commentList>
</comments>
</file>

<file path=xl/sharedStrings.xml><?xml version="1.0" encoding="utf-8"?>
<sst xmlns="http://schemas.openxmlformats.org/spreadsheetml/2006/main" count="261" uniqueCount="59">
  <si>
    <t>FF</t>
  </si>
  <si>
    <t>OF</t>
  </si>
  <si>
    <t>OG</t>
  </si>
  <si>
    <t xml:space="preserve">Codigo SNIP </t>
  </si>
  <si>
    <t>:</t>
  </si>
  <si>
    <t>Nombre y Apellido</t>
  </si>
  <si>
    <t>Nº de C.I.</t>
  </si>
  <si>
    <t>Sueldo Vigente</t>
  </si>
  <si>
    <t>Aguinaldo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</si>
  <si>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</si>
  <si>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</si>
  <si>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</si>
  <si>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</si>
  <si>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</si>
  <si>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</si>
  <si>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</si>
  <si>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</si>
  <si>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</si>
  <si>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</si>
  <si>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</si>
  <si>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</si>
  <si>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</si>
  <si>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a) Funcionarios Permanentes</t>
  </si>
  <si>
    <t>Descripción del cargo que desempeña</t>
  </si>
  <si>
    <t>Presupuestado Vigente</t>
  </si>
  <si>
    <t>Saldo del O.G.</t>
  </si>
  <si>
    <t>Remuneración Extraordinaria</t>
  </si>
  <si>
    <t>Remuneración Adicional</t>
  </si>
  <si>
    <t>Entidad</t>
  </si>
  <si>
    <t>Programa</t>
  </si>
  <si>
    <t>Proyecto/Actividad</t>
  </si>
  <si>
    <t>Unidad Responsable</t>
  </si>
  <si>
    <t>Clase de Programa</t>
  </si>
  <si>
    <t>Anexo Directiva 13</t>
  </si>
  <si>
    <t>Datos del Personal</t>
  </si>
  <si>
    <t>N°</t>
  </si>
  <si>
    <t>Juan Perez</t>
  </si>
  <si>
    <t>Coordinador de Componente</t>
  </si>
  <si>
    <t>Hasta 32 hs</t>
  </si>
  <si>
    <t>Hasta 24 hs</t>
  </si>
  <si>
    <t>Hs</t>
  </si>
  <si>
    <t>Concepto (1)</t>
  </si>
  <si>
    <t>Gs</t>
  </si>
  <si>
    <t>OG 137. Gratificaciones por Serv. Especiales</t>
  </si>
  <si>
    <t>OG 123. Remuneración Extraordinaria</t>
  </si>
  <si>
    <t>OG 125. Remuneración Adicional</t>
  </si>
  <si>
    <t>OG 125</t>
  </si>
  <si>
    <t>OG 137</t>
  </si>
  <si>
    <t>OG 123</t>
  </si>
  <si>
    <t>Monto proyectado</t>
  </si>
  <si>
    <t>(1) En el item Gratificaciones por Servicios Especiales, indicar el % del beneficio otorgado conforme a la tabla del Decreto N° 3264/20 Art. 132.</t>
  </si>
  <si>
    <t>Proyección mensual del Nivel de Gasto 100: Sevicios Personales. (En Guaraníes por FF)</t>
  </si>
  <si>
    <t>a) Funcionarios Contratados</t>
  </si>
  <si>
    <t>(1) En el item Gratificaciones por Servicios Especiales, indicar el % del beneficio otorgado conforme a la tabla del Decreto N° 3264/20 Art. 39, inciso n1,1.</t>
  </si>
  <si>
    <t>Concepto</t>
  </si>
  <si>
    <t>Otros especificar (1)</t>
  </si>
  <si>
    <t>(1) Los conceptos descriptos en el OG 133 y 137 no podran ser abonados al personal contratado con cargo a los presupuestos de los proyectos de inversión pública . Decreto N° 2361/20, Art 101.</t>
  </si>
  <si>
    <t>Por OG……</t>
  </si>
  <si>
    <t>Por OG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</si>
</sst>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5" formatCode="_-* #,##0.00\ _€_-;\-* #,##0.00\ _€_-;_-* &quot;-&quot;??\ _€_-;_-@_-"/>
    <numFmt numFmtId="166" formatCode="#,##0_ ;[Red]\-#,##0\ "/>
    <numFmt numFmtId="167" formatCode="_(* #,##0_);_(* \(#,##0\);_(* &quot;-&quot;??_);_(@_)"/>
    <numFmt numFmtId="168" formatCode="_-* #,##0\ _€_-;\-* #,##0\ _€_-;_-* &quot;-&quot;??\ _€_-;_-@_-"/>
    <numFmt numFmtId="169" formatCode="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168" fontId="10" fillId="2" borderId="0" xfId="10" applyNumberFormat="1" applyFont="1" applyFill="1" applyBorder="1" applyAlignment="1">
      <alignment horizontal="center"/>
    </xf>
    <xf numFmtId="168" fontId="10" fillId="0" borderId="0" xfId="1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165" fontId="6" fillId="2" borderId="0" xfId="0" applyNumberFormat="1" applyFont="1" applyFill="1" applyBorder="1"/>
    <xf numFmtId="0" fontId="6" fillId="2" borderId="0" xfId="0" applyFont="1" applyFill="1" applyBorder="1" applyAlignment="1"/>
    <xf numFmtId="9" fontId="6" fillId="2" borderId="0" xfId="11" applyFont="1" applyFill="1" applyBorder="1"/>
    <xf numFmtId="0" fontId="6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8" fontId="10" fillId="2" borderId="10" xfId="10" applyNumberFormat="1" applyFont="1" applyFill="1" applyBorder="1" applyAlignment="1">
      <alignment horizontal="center"/>
    </xf>
    <xf numFmtId="0" fontId="12" fillId="2" borderId="10" xfId="0" applyFont="1" applyFill="1" applyBorder="1" applyAlignment="1"/>
    <xf numFmtId="0" fontId="12" fillId="2" borderId="10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6" fillId="2" borderId="16" xfId="0" applyFont="1" applyFill="1" applyBorder="1" applyAlignment="1"/>
    <xf numFmtId="0" fontId="6" fillId="2" borderId="16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11" fillId="2" borderId="11" xfId="0" applyFont="1" applyFill="1" applyBorder="1" applyAlignment="1">
      <alignment wrapText="1"/>
    </xf>
    <xf numFmtId="0" fontId="6" fillId="2" borderId="17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8" fontId="10" fillId="2" borderId="0" xfId="10" applyNumberFormat="1" applyFont="1" applyFill="1" applyBorder="1" applyAlignment="1"/>
    <xf numFmtId="0" fontId="10" fillId="5" borderId="1" xfId="0" applyFont="1" applyFill="1" applyBorder="1" applyAlignment="1">
      <alignment horizontal="center" vertical="center" wrapText="1"/>
    </xf>
    <xf numFmtId="9" fontId="11" fillId="0" borderId="1" xfId="11" applyFont="1" applyFill="1" applyBorder="1" applyAlignment="1">
      <alignment horizontal="center" vertical="center" wrapText="1"/>
    </xf>
    <xf numFmtId="9" fontId="11" fillId="5" borderId="1" xfId="11" applyFont="1" applyFill="1" applyBorder="1" applyAlignment="1">
      <alignment horizontal="center" vertical="center" wrapText="1"/>
    </xf>
    <xf numFmtId="168" fontId="10" fillId="2" borderId="0" xfId="10" applyNumberFormat="1" applyFont="1" applyFill="1" applyBorder="1" applyAlignment="1">
      <alignment wrapText="1"/>
    </xf>
    <xf numFmtId="0" fontId="9" fillId="2" borderId="10" xfId="0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168" fontId="11" fillId="2" borderId="10" xfId="10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1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8" fontId="10" fillId="2" borderId="1" xfId="10" applyNumberFormat="1" applyFont="1" applyFill="1" applyBorder="1" applyAlignment="1">
      <alignment horizontal="right" vertical="center"/>
    </xf>
    <xf numFmtId="168" fontId="10" fillId="5" borderId="1" xfId="1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167" fontId="11" fillId="2" borderId="1" xfId="10" applyNumberFormat="1" applyFont="1" applyFill="1" applyBorder="1" applyAlignment="1">
      <alignment horizontal="right" vertical="center"/>
    </xf>
    <xf numFmtId="167" fontId="11" fillId="2" borderId="1" xfId="1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 wrapText="1"/>
    </xf>
    <xf numFmtId="167" fontId="11" fillId="5" borderId="1" xfId="10" applyNumberFormat="1" applyFont="1" applyFill="1" applyBorder="1" applyAlignment="1">
      <alignment horizontal="right" vertical="center"/>
    </xf>
    <xf numFmtId="167" fontId="11" fillId="5" borderId="1" xfId="10" applyNumberFormat="1" applyFont="1" applyFill="1" applyBorder="1" applyAlignment="1">
      <alignment horizontal="right" vertical="center"/>
    </xf>
    <xf numFmtId="168" fontId="10" fillId="2" borderId="1" xfId="10" applyNumberFormat="1" applyFont="1" applyFill="1" applyBorder="1" applyAlignment="1">
      <alignment horizontal="right" vertical="center"/>
    </xf>
    <xf numFmtId="168" fontId="10" fillId="2" borderId="0" xfId="1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 vertical="center" wrapText="1"/>
    </xf>
    <xf numFmtId="168" fontId="10" fillId="2" borderId="1" xfId="10" applyNumberFormat="1" applyFont="1" applyFill="1" applyBorder="1" applyAlignment="1">
      <alignment horizontal="right" vertical="center"/>
    </xf>
    <xf numFmtId="167" fontId="11" fillId="2" borderId="1" xfId="10" applyNumberFormat="1" applyFont="1" applyFill="1" applyBorder="1" applyAlignment="1">
      <alignment horizontal="right" vertical="center"/>
    </xf>
    <xf numFmtId="167" fontId="11" fillId="5" borderId="1" xfId="1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11" fillId="2" borderId="1" xfId="1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center" wrapText="1"/>
    </xf>
    <xf numFmtId="167" fontId="11" fillId="5" borderId="1" xfId="10" applyNumberFormat="1" applyFont="1" applyFill="1" applyBorder="1" applyAlignment="1">
      <alignment vertical="center"/>
    </xf>
    <xf numFmtId="168" fontId="10" fillId="2" borderId="0" xfId="10" applyNumberFormat="1" applyFont="1" applyFill="1" applyBorder="1" applyAlignment="1">
      <alignment horizontal="center"/>
    </xf>
    <xf numFmtId="168" fontId="10" fillId="2" borderId="0" xfId="10" applyNumberFormat="1" applyFont="1" applyFill="1" applyBorder="1" applyAlignment="1">
      <alignment horizontal="right" vertical="center"/>
    </xf>
    <xf numFmtId="168" fontId="10" fillId="4" borderId="0" xfId="10" applyNumberFormat="1" applyFont="1" applyFill="1" applyBorder="1" applyAlignment="1">
      <alignment horizontal="right" vertical="center"/>
    </xf>
    <xf numFmtId="168" fontId="10" fillId="2" borderId="0" xfId="1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8" fontId="10" fillId="0" borderId="2" xfId="10" applyNumberFormat="1" applyFont="1" applyFill="1" applyBorder="1" applyAlignment="1">
      <alignment horizontal="left"/>
    </xf>
    <xf numFmtId="168" fontId="10" fillId="0" borderId="4" xfId="10" applyNumberFormat="1" applyFont="1" applyFill="1" applyBorder="1" applyAlignment="1">
      <alignment horizontal="left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68" fontId="10" fillId="0" borderId="2" xfId="10" applyNumberFormat="1" applyFont="1" applyFill="1" applyBorder="1" applyAlignment="1">
      <alignment horizontal="center"/>
    </xf>
    <xf numFmtId="168" fontId="10" fillId="0" borderId="4" xfId="10" applyNumberFormat="1" applyFont="1" applyFill="1" applyBorder="1" applyAlignment="1">
      <alignment horizontal="center"/>
    </xf>
    <xf numFmtId="168" fontId="10" fillId="2" borderId="0" xfId="10" applyNumberFormat="1" applyFont="1" applyFill="1" applyBorder="1" applyAlignment="1">
      <alignment horizontal="center"/>
    </xf>
    <xf numFmtId="168" fontId="10" fillId="0" borderId="1" xfId="10" applyNumberFormat="1" applyFont="1" applyFill="1" applyBorder="1" applyAlignment="1">
      <alignment horizontal="center" vertical="center"/>
    </xf>
    <xf numFmtId="168" fontId="10" fillId="0" borderId="1" xfId="10" applyNumberFormat="1" applyFont="1" applyFill="1" applyBorder="1" applyAlignment="1">
      <alignment horizontal="center"/>
    </xf>
    <xf numFmtId="168" fontId="10" fillId="0" borderId="2" xfId="10" applyNumberFormat="1" applyFont="1" applyFill="1" applyBorder="1" applyAlignment="1">
      <alignment horizontal="center" vertical="center"/>
    </xf>
    <xf numFmtId="168" fontId="10" fillId="0" borderId="4" xfId="10" applyNumberFormat="1" applyFont="1" applyFill="1" applyBorder="1" applyAlignment="1">
      <alignment horizontal="center" vertical="center"/>
    </xf>
    <xf numFmtId="168" fontId="10" fillId="0" borderId="3" xfId="10" applyNumberFormat="1" applyFont="1" applyFill="1" applyBorder="1" applyAlignment="1">
      <alignment horizontal="left"/>
    </xf>
    <xf numFmtId="167" fontId="11" fillId="2" borderId="1" xfId="10" applyNumberFormat="1" applyFont="1" applyFill="1" applyBorder="1" applyAlignment="1">
      <alignment horizontal="right" vertical="center"/>
    </xf>
    <xf numFmtId="167" fontId="11" fillId="5" borderId="1" xfId="1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169" fontId="11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3" fontId="11" fillId="5" borderId="5" xfId="0" applyNumberFormat="1" applyFont="1" applyFill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68" fontId="10" fillId="0" borderId="0" xfId="10" applyNumberFormat="1" applyFont="1" applyFill="1" applyBorder="1" applyAlignment="1">
      <alignment horizontal="center"/>
    </xf>
  </cellXfs>
  <cellStyles count="12">
    <cellStyle name="Millares" xfId="10" builtinId="3"/>
    <cellStyle name="Millares 2" xfId="1"/>
    <cellStyle name="Millares 3" xfId="2"/>
    <cellStyle name="Millares 30" xfId="3"/>
    <cellStyle name="Millares 31" xfId="4"/>
    <cellStyle name="Millares 4" xfId="5"/>
    <cellStyle name="Normal" xfId="0" builtinId="0"/>
    <cellStyle name="Normal 10" xfId="6"/>
    <cellStyle name="Normal 2" xfId="7"/>
    <cellStyle name="Normal 7" xfId="8"/>
    <cellStyle name="Normal 8" xfId="9"/>
    <cellStyle name="Porcentaje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24704</xdr:rowOff>
    </xdr:from>
    <xdr:to>
      <xdr:col>19</xdr:col>
      <xdr:colOff>23203</xdr:colOff>
      <xdr:row>5</xdr:row>
      <xdr:rowOff>161925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224729"/>
          <a:ext cx="2880703" cy="899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24704</xdr:rowOff>
    </xdr:from>
    <xdr:to>
      <xdr:col>19</xdr:col>
      <xdr:colOff>23203</xdr:colOff>
      <xdr:row>5</xdr:row>
      <xdr:rowOff>161925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224729"/>
          <a:ext cx="2880703" cy="899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24704</xdr:rowOff>
    </xdr:from>
    <xdr:to>
      <xdr:col>18</xdr:col>
      <xdr:colOff>90438</xdr:colOff>
      <xdr:row>5</xdr:row>
      <xdr:rowOff>161925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224729"/>
          <a:ext cx="2880703" cy="899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2"/>
  <sheetViews>
    <sheetView tabSelected="1" zoomScaleNormal="100" workbookViewId="0">
      <selection activeCell="C32" sqref="C32"/>
    </sheetView>
  </sheetViews>
  <sheetFormatPr baseColWidth="10" defaultRowHeight="15" x14ac:dyDescent="0.25"/>
  <cols>
    <col min="1" max="1" width="3.85546875" style="1" customWidth="1"/>
    <col min="2" max="2" width="8" style="3" customWidth="1"/>
    <col min="3" max="3" width="12.42578125" style="3" customWidth="1"/>
    <col min="4" max="5" width="10.7109375" style="3" customWidth="1"/>
    <col min="6" max="6" width="21.5703125" style="1" customWidth="1"/>
    <col min="7" max="7" width="6.28515625" style="1" customWidth="1"/>
    <col min="8" max="8" width="21.5703125" style="1" customWidth="1"/>
    <col min="9" max="9" width="3" style="1" bestFit="1" customWidth="1"/>
    <col min="10" max="10" width="13" style="1" customWidth="1"/>
    <col min="11" max="11" width="3" style="1" bestFit="1" customWidth="1"/>
    <col min="12" max="12" width="10.28515625" style="1" bestFit="1" customWidth="1"/>
    <col min="13" max="13" width="3" style="1" bestFit="1" customWidth="1"/>
    <col min="14" max="14" width="10.28515625" style="1" bestFit="1" customWidth="1"/>
    <col min="15" max="15" width="3" style="1" bestFit="1" customWidth="1"/>
    <col min="16" max="16" width="10.28515625" style="1" bestFit="1" customWidth="1"/>
    <col min="17" max="17" width="3" style="1" bestFit="1" customWidth="1"/>
    <col min="18" max="18" width="10.28515625" style="1" bestFit="1" customWidth="1"/>
    <col min="19" max="19" width="3" style="1" bestFit="1" customWidth="1"/>
    <col min="20" max="20" width="10.28515625" style="1" bestFit="1" customWidth="1"/>
    <col min="21" max="21" width="3" style="1" bestFit="1" customWidth="1"/>
    <col min="22" max="22" width="10.28515625" style="1" bestFit="1" customWidth="1"/>
    <col min="23" max="23" width="3" style="1" bestFit="1" customWidth="1"/>
    <col min="24" max="24" width="10.28515625" style="1" bestFit="1" customWidth="1"/>
    <col min="25" max="25" width="3" style="1" bestFit="1" customWidth="1"/>
    <col min="26" max="26" width="11.7109375" style="1" bestFit="1" customWidth="1"/>
    <col min="27" max="27" width="3" style="1" bestFit="1" customWidth="1"/>
    <col min="28" max="28" width="10.28515625" style="1" bestFit="1" customWidth="1"/>
    <col min="29" max="29" width="3" style="1" bestFit="1" customWidth="1"/>
    <col min="30" max="30" width="10.5703125" style="1" bestFit="1" customWidth="1"/>
    <col min="31" max="31" width="3" style="1" bestFit="1" customWidth="1"/>
    <col min="32" max="32" width="12.140625" style="1" customWidth="1"/>
    <col min="33" max="33" width="10.85546875" style="1" bestFit="1" customWidth="1"/>
    <col min="34" max="34" width="11.140625" style="1" bestFit="1" customWidth="1"/>
    <col min="35" max="16384" width="11.42578125" style="1"/>
  </cols>
  <sheetData>
    <row r="1" spans="1:35" ht="15.75" thickTop="1" x14ac:dyDescent="0.25">
      <c r="B1" s="23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x14ac:dyDescent="0.25">
      <c r="A2" s="4"/>
      <c r="B2" s="15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27"/>
    </row>
    <row r="3" spans="1:35" x14ac:dyDescent="0.25">
      <c r="A3" s="4"/>
      <c r="B3" s="15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27"/>
    </row>
    <row r="4" spans="1:35" x14ac:dyDescent="0.25">
      <c r="A4" s="4"/>
      <c r="B4" s="15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</row>
    <row r="5" spans="1:35" x14ac:dyDescent="0.25">
      <c r="A5" s="4"/>
      <c r="B5" s="15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27"/>
    </row>
    <row r="6" spans="1:35" x14ac:dyDescent="0.25">
      <c r="A6" s="4"/>
      <c r="B6" s="15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27"/>
    </row>
    <row r="7" spans="1:35" x14ac:dyDescent="0.25">
      <c r="A7" s="4"/>
      <c r="B7" s="15"/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27"/>
    </row>
    <row r="8" spans="1:35" ht="20.25" x14ac:dyDescent="0.3">
      <c r="A8" s="4"/>
      <c r="B8" s="85" t="s">
        <v>33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7"/>
    </row>
    <row r="9" spans="1:35" ht="20.25" x14ac:dyDescent="0.3">
      <c r="A9" s="4"/>
      <c r="B9" s="75" t="s">
        <v>51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27"/>
    </row>
    <row r="10" spans="1:35" x14ac:dyDescent="0.25">
      <c r="A10" s="4"/>
      <c r="B10" s="16" t="s">
        <v>3</v>
      </c>
      <c r="C10" s="10"/>
      <c r="D10" s="11" t="s">
        <v>4</v>
      </c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27"/>
    </row>
    <row r="11" spans="1:35" x14ac:dyDescent="0.25">
      <c r="A11" s="4"/>
      <c r="B11" s="16" t="s">
        <v>28</v>
      </c>
      <c r="C11" s="11"/>
      <c r="D11" s="11" t="s">
        <v>4</v>
      </c>
      <c r="E11" s="9"/>
      <c r="F11" s="10"/>
      <c r="G11" s="10"/>
      <c r="H11" s="11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27"/>
    </row>
    <row r="12" spans="1:35" x14ac:dyDescent="0.25">
      <c r="A12" s="4"/>
      <c r="B12" s="16" t="s">
        <v>32</v>
      </c>
      <c r="C12" s="11"/>
      <c r="D12" s="11" t="s">
        <v>4</v>
      </c>
      <c r="E12" s="9"/>
      <c r="F12" s="10"/>
      <c r="G12" s="10"/>
      <c r="H12" s="11"/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27"/>
    </row>
    <row r="13" spans="1:35" x14ac:dyDescent="0.25">
      <c r="A13" s="4"/>
      <c r="B13" s="16" t="s">
        <v>29</v>
      </c>
      <c r="C13" s="11"/>
      <c r="D13" s="11" t="s">
        <v>4</v>
      </c>
      <c r="E13" s="9"/>
      <c r="F13" s="10"/>
      <c r="G13" s="10"/>
      <c r="H13" s="11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7"/>
    </row>
    <row r="14" spans="1:35" x14ac:dyDescent="0.25">
      <c r="A14" s="4"/>
      <c r="B14" s="16" t="s">
        <v>30</v>
      </c>
      <c r="C14" s="11"/>
      <c r="D14" s="11" t="s">
        <v>4</v>
      </c>
      <c r="E14" s="9"/>
      <c r="F14" s="10"/>
      <c r="G14" s="10"/>
      <c r="H14" s="11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27"/>
    </row>
    <row r="15" spans="1:35" x14ac:dyDescent="0.25">
      <c r="A15" s="4"/>
      <c r="B15" s="16" t="s">
        <v>31</v>
      </c>
      <c r="C15" s="11"/>
      <c r="D15" s="11" t="s">
        <v>4</v>
      </c>
      <c r="E15" s="9"/>
      <c r="F15" s="10"/>
      <c r="G15" s="10"/>
      <c r="H15" s="11"/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27"/>
    </row>
    <row r="16" spans="1:35" x14ac:dyDescent="0.25">
      <c r="A16" s="4"/>
      <c r="B16" s="16" t="s">
        <v>0</v>
      </c>
      <c r="C16" s="11"/>
      <c r="D16" s="11" t="s">
        <v>4</v>
      </c>
      <c r="E16" s="9"/>
      <c r="F16" s="10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27"/>
    </row>
    <row r="17" spans="1:72" x14ac:dyDescent="0.25">
      <c r="A17" s="4"/>
      <c r="B17" s="16" t="s">
        <v>1</v>
      </c>
      <c r="C17" s="11"/>
      <c r="D17" s="11" t="s">
        <v>4</v>
      </c>
      <c r="E17" s="9"/>
      <c r="F17" s="10"/>
      <c r="G17" s="10"/>
      <c r="H17" s="11"/>
      <c r="I17" s="1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27"/>
    </row>
    <row r="18" spans="1:72" ht="22.5" x14ac:dyDescent="0.3">
      <c r="A18" s="4"/>
      <c r="B18" s="109" t="s">
        <v>22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27"/>
    </row>
    <row r="19" spans="1:72" ht="22.5" x14ac:dyDescent="0.3">
      <c r="A19" s="4"/>
      <c r="B19" s="38"/>
      <c r="C19" s="39"/>
      <c r="D19" s="39"/>
      <c r="E19" s="39"/>
      <c r="F19" s="39"/>
      <c r="G19" s="40"/>
      <c r="H19" s="40"/>
      <c r="I19" s="40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27"/>
    </row>
    <row r="20" spans="1:72" ht="25.5" customHeight="1" x14ac:dyDescent="0.25">
      <c r="A20" s="4"/>
      <c r="B20" s="83" t="s">
        <v>35</v>
      </c>
      <c r="C20" s="77" t="s">
        <v>34</v>
      </c>
      <c r="D20" s="78"/>
      <c r="E20" s="81" t="s">
        <v>7</v>
      </c>
      <c r="F20" s="111" t="s">
        <v>23</v>
      </c>
      <c r="G20" s="98" t="s">
        <v>41</v>
      </c>
      <c r="H20" s="98"/>
      <c r="I20" s="98" t="s">
        <v>9</v>
      </c>
      <c r="J20" s="98"/>
      <c r="K20" s="98" t="s">
        <v>10</v>
      </c>
      <c r="L20" s="98"/>
      <c r="M20" s="98" t="s">
        <v>11</v>
      </c>
      <c r="N20" s="98"/>
      <c r="O20" s="98" t="s">
        <v>12</v>
      </c>
      <c r="P20" s="98"/>
      <c r="Q20" s="98" t="s">
        <v>13</v>
      </c>
      <c r="R20" s="98"/>
      <c r="S20" s="98" t="s">
        <v>14</v>
      </c>
      <c r="T20" s="98"/>
      <c r="U20" s="98" t="s">
        <v>15</v>
      </c>
      <c r="V20" s="98"/>
      <c r="W20" s="98" t="s">
        <v>16</v>
      </c>
      <c r="X20" s="98"/>
      <c r="Y20" s="98" t="s">
        <v>17</v>
      </c>
      <c r="Z20" s="98"/>
      <c r="AA20" s="98" t="s">
        <v>18</v>
      </c>
      <c r="AB20" s="98"/>
      <c r="AC20" s="98" t="s">
        <v>19</v>
      </c>
      <c r="AD20" s="98"/>
      <c r="AE20" s="98" t="s">
        <v>20</v>
      </c>
      <c r="AF20" s="98"/>
      <c r="AG20" s="81" t="s">
        <v>8</v>
      </c>
      <c r="AH20" s="81" t="s">
        <v>21</v>
      </c>
      <c r="AI20" s="27"/>
    </row>
    <row r="21" spans="1:72" ht="21" customHeight="1" x14ac:dyDescent="0.25">
      <c r="A21" s="4"/>
      <c r="B21" s="84"/>
      <c r="C21" s="5" t="s">
        <v>5</v>
      </c>
      <c r="D21" s="5" t="s">
        <v>6</v>
      </c>
      <c r="E21" s="82"/>
      <c r="F21" s="112"/>
      <c r="G21" s="98"/>
      <c r="H21" s="98"/>
      <c r="I21" s="5" t="s">
        <v>40</v>
      </c>
      <c r="J21" s="5" t="s">
        <v>42</v>
      </c>
      <c r="K21" s="5" t="s">
        <v>40</v>
      </c>
      <c r="L21" s="5" t="s">
        <v>42</v>
      </c>
      <c r="M21" s="5" t="s">
        <v>40</v>
      </c>
      <c r="N21" s="5" t="s">
        <v>42</v>
      </c>
      <c r="O21" s="5" t="s">
        <v>40</v>
      </c>
      <c r="P21" s="5" t="s">
        <v>42</v>
      </c>
      <c r="Q21" s="5" t="s">
        <v>40</v>
      </c>
      <c r="R21" s="5" t="s">
        <v>42</v>
      </c>
      <c r="S21" s="5" t="s">
        <v>40</v>
      </c>
      <c r="T21" s="5" t="s">
        <v>42</v>
      </c>
      <c r="U21" s="5" t="s">
        <v>40</v>
      </c>
      <c r="V21" s="5" t="s">
        <v>42</v>
      </c>
      <c r="W21" s="5" t="s">
        <v>40</v>
      </c>
      <c r="X21" s="5" t="s">
        <v>42</v>
      </c>
      <c r="Y21" s="5" t="s">
        <v>40</v>
      </c>
      <c r="Z21" s="5" t="s">
        <v>42</v>
      </c>
      <c r="AA21" s="5" t="s">
        <v>40</v>
      </c>
      <c r="AB21" s="5" t="s">
        <v>42</v>
      </c>
      <c r="AC21" s="5" t="s">
        <v>40</v>
      </c>
      <c r="AD21" s="5" t="s">
        <v>42</v>
      </c>
      <c r="AE21" s="5" t="s">
        <v>40</v>
      </c>
      <c r="AF21" s="5" t="s">
        <v>42</v>
      </c>
      <c r="AG21" s="82"/>
      <c r="AH21" s="82"/>
      <c r="AI21" s="27"/>
    </row>
    <row r="22" spans="1:72" ht="22.5" x14ac:dyDescent="0.25">
      <c r="A22" s="4"/>
      <c r="B22" s="106">
        <v>1</v>
      </c>
      <c r="C22" s="107" t="s">
        <v>36</v>
      </c>
      <c r="D22" s="99">
        <v>3456789</v>
      </c>
      <c r="E22" s="99">
        <v>5000000</v>
      </c>
      <c r="F22" s="108" t="s">
        <v>37</v>
      </c>
      <c r="G22" s="35" t="s">
        <v>38</v>
      </c>
      <c r="H22" s="31" t="s">
        <v>44</v>
      </c>
      <c r="I22" s="56">
        <v>32</v>
      </c>
      <c r="J22" s="49">
        <f>$E$22*1.7/240*I22</f>
        <v>1133333.3333333333</v>
      </c>
      <c r="K22" s="56">
        <v>32</v>
      </c>
      <c r="L22" s="49">
        <f>$E$22*1.7/240*K22</f>
        <v>1133333.3333333333</v>
      </c>
      <c r="M22" s="56">
        <v>32</v>
      </c>
      <c r="N22" s="49">
        <f>$E$22*1.7/240*M22</f>
        <v>1133333.3333333333</v>
      </c>
      <c r="O22" s="56">
        <v>32</v>
      </c>
      <c r="P22" s="49">
        <f>$E$22*1.7/240*O22</f>
        <v>1133333.3333333333</v>
      </c>
      <c r="Q22" s="56">
        <v>32</v>
      </c>
      <c r="R22" s="49">
        <f>$E$22*1.7/240*Q22</f>
        <v>1133333.3333333333</v>
      </c>
      <c r="S22" s="56">
        <v>32</v>
      </c>
      <c r="T22" s="49">
        <f>$E$22*1.7/240*S22</f>
        <v>1133333.3333333333</v>
      </c>
      <c r="U22" s="56">
        <v>32</v>
      </c>
      <c r="V22" s="49">
        <f>$E$22*1.7/240*U22</f>
        <v>1133333.3333333333</v>
      </c>
      <c r="W22" s="56">
        <v>32</v>
      </c>
      <c r="X22" s="49">
        <f>$E$22*1.7/240*W22</f>
        <v>1133333.3333333333</v>
      </c>
      <c r="Y22" s="56">
        <v>30</v>
      </c>
      <c r="Z22" s="49">
        <f>$E$22*1.7/240*Y22</f>
        <v>1062500</v>
      </c>
      <c r="AA22" s="56">
        <v>30</v>
      </c>
      <c r="AB22" s="49">
        <f>$E$22*1.7/240*AA22</f>
        <v>1062500</v>
      </c>
      <c r="AC22" s="56">
        <v>30</v>
      </c>
      <c r="AD22" s="49">
        <f>$E$22*1.7/240*AC22</f>
        <v>1062500</v>
      </c>
      <c r="AE22" s="56">
        <v>30</v>
      </c>
      <c r="AF22" s="49">
        <f>$E$22*1.7/240*AE22</f>
        <v>1062500</v>
      </c>
      <c r="AG22" s="49">
        <f>SUM(J22+L22+N22+P22+R22+T22+V22+X22+Z22+AB22+AD22+AF22)/12</f>
        <v>1109722.2222222222</v>
      </c>
      <c r="AH22" s="46">
        <f>SUM(J22:AG22)</f>
        <v>14426732.888888888</v>
      </c>
      <c r="AI22" s="42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</row>
    <row r="23" spans="1:72" ht="21" customHeight="1" x14ac:dyDescent="0.25">
      <c r="A23" s="4"/>
      <c r="B23" s="106"/>
      <c r="C23" s="107"/>
      <c r="D23" s="99"/>
      <c r="E23" s="99"/>
      <c r="F23" s="108"/>
      <c r="G23" s="35" t="s">
        <v>39</v>
      </c>
      <c r="H23" s="31" t="s">
        <v>45</v>
      </c>
      <c r="I23" s="56">
        <v>20</v>
      </c>
      <c r="J23" s="49">
        <f>$E$22*1.7/240*I23</f>
        <v>708333.33333333326</v>
      </c>
      <c r="K23" s="56">
        <v>20</v>
      </c>
      <c r="L23" s="49">
        <f>$E$22*1.7/240*K23</f>
        <v>708333.33333333326</v>
      </c>
      <c r="M23" s="56">
        <v>20</v>
      </c>
      <c r="N23" s="49">
        <f>$E$22*1.7/240*M23</f>
        <v>708333.33333333326</v>
      </c>
      <c r="O23" s="56">
        <v>20</v>
      </c>
      <c r="P23" s="49">
        <f>$E$22*1.7/240*O23</f>
        <v>708333.33333333326</v>
      </c>
      <c r="Q23" s="56">
        <v>20</v>
      </c>
      <c r="R23" s="49">
        <f>$E$22*1.7/240*Q23</f>
        <v>708333.33333333326</v>
      </c>
      <c r="S23" s="56">
        <v>20</v>
      </c>
      <c r="T23" s="49">
        <f>$E$22*1.7/240*S23</f>
        <v>708333.33333333326</v>
      </c>
      <c r="U23" s="56">
        <v>20</v>
      </c>
      <c r="V23" s="49">
        <f>$E$22*1.7/240*U23</f>
        <v>708333.33333333326</v>
      </c>
      <c r="W23" s="56">
        <v>20</v>
      </c>
      <c r="X23" s="49">
        <f>$E$22*1.7/240*W23</f>
        <v>708333.33333333326</v>
      </c>
      <c r="Y23" s="56">
        <v>20</v>
      </c>
      <c r="Z23" s="49">
        <f>$E$22*1.7/240*Y23</f>
        <v>708333.33333333326</v>
      </c>
      <c r="AA23" s="56">
        <v>10</v>
      </c>
      <c r="AB23" s="49">
        <f>$E$22*1.7/240*AA23</f>
        <v>354166.66666666663</v>
      </c>
      <c r="AC23" s="56">
        <v>10</v>
      </c>
      <c r="AD23" s="49">
        <f>$E$22*1.7/240*AC23</f>
        <v>354166.66666666663</v>
      </c>
      <c r="AE23" s="56">
        <v>10</v>
      </c>
      <c r="AF23" s="49">
        <f>$E$22*1.7/240*AE23</f>
        <v>354166.66666666663</v>
      </c>
      <c r="AG23" s="49">
        <f>SUM(J23+L23+N23+P23+R23+T23+V23+X23+Z23+AB23+AD23+AF23)/12</f>
        <v>619791.66666666663</v>
      </c>
      <c r="AH23" s="46">
        <f>SUM(J23:AG23)</f>
        <v>8057481.666666666</v>
      </c>
      <c r="AI23" s="42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</row>
    <row r="24" spans="1:72" ht="21" x14ac:dyDescent="0.25">
      <c r="A24" s="4"/>
      <c r="B24" s="106"/>
      <c r="C24" s="107"/>
      <c r="D24" s="99"/>
      <c r="E24" s="99"/>
      <c r="F24" s="108"/>
      <c r="G24" s="35">
        <v>0.24</v>
      </c>
      <c r="H24" s="31" t="s">
        <v>43</v>
      </c>
      <c r="I24" s="96">
        <f>+G24*E22</f>
        <v>1200000</v>
      </c>
      <c r="J24" s="96"/>
      <c r="K24" s="96">
        <f t="shared" ref="K24:AE24" si="0">+$E$22*$G$24</f>
        <v>1200000</v>
      </c>
      <c r="L24" s="96"/>
      <c r="M24" s="96">
        <f t="shared" si="0"/>
        <v>1200000</v>
      </c>
      <c r="N24" s="96"/>
      <c r="O24" s="96">
        <f t="shared" si="0"/>
        <v>1200000</v>
      </c>
      <c r="P24" s="96"/>
      <c r="Q24" s="96">
        <f t="shared" si="0"/>
        <v>1200000</v>
      </c>
      <c r="R24" s="96"/>
      <c r="S24" s="96">
        <f t="shared" si="0"/>
        <v>1200000</v>
      </c>
      <c r="T24" s="96"/>
      <c r="U24" s="96">
        <f t="shared" si="0"/>
        <v>1200000</v>
      </c>
      <c r="V24" s="96"/>
      <c r="W24" s="96">
        <f t="shared" si="0"/>
        <v>1200000</v>
      </c>
      <c r="X24" s="96"/>
      <c r="Y24" s="96">
        <f t="shared" si="0"/>
        <v>1200000</v>
      </c>
      <c r="Z24" s="96"/>
      <c r="AA24" s="96">
        <f t="shared" si="0"/>
        <v>1200000</v>
      </c>
      <c r="AB24" s="96"/>
      <c r="AC24" s="96">
        <f t="shared" si="0"/>
        <v>1200000</v>
      </c>
      <c r="AD24" s="96"/>
      <c r="AE24" s="96">
        <f t="shared" si="0"/>
        <v>1200000</v>
      </c>
      <c r="AF24" s="96"/>
      <c r="AG24" s="49">
        <f>SUM(I24:AE24)/12</f>
        <v>1200000</v>
      </c>
      <c r="AH24" s="46">
        <f>SUM(I24:AG24)</f>
        <v>15600000</v>
      </c>
      <c r="AI24" s="42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</row>
    <row r="25" spans="1:72" ht="21" x14ac:dyDescent="0.25">
      <c r="A25" s="4"/>
      <c r="B25" s="113">
        <v>2</v>
      </c>
      <c r="C25" s="114"/>
      <c r="D25" s="100"/>
      <c r="E25" s="100"/>
      <c r="F25" s="105"/>
      <c r="G25" s="36"/>
      <c r="H25" s="34" t="s">
        <v>44</v>
      </c>
      <c r="I25" s="5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47">
        <f>SUM(J25:AG25)</f>
        <v>0</v>
      </c>
      <c r="AI25" s="42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</row>
    <row r="26" spans="1:72" ht="21" x14ac:dyDescent="0.25">
      <c r="A26" s="4"/>
      <c r="B26" s="113"/>
      <c r="C26" s="114"/>
      <c r="D26" s="100"/>
      <c r="E26" s="100"/>
      <c r="F26" s="105"/>
      <c r="G26" s="36"/>
      <c r="H26" s="34" t="s">
        <v>45</v>
      </c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47">
        <f>SUM(J26:AG26)</f>
        <v>0</v>
      </c>
      <c r="AI26" s="42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</row>
    <row r="27" spans="1:72" ht="21" x14ac:dyDescent="0.25">
      <c r="A27" s="4"/>
      <c r="B27" s="113"/>
      <c r="C27" s="114"/>
      <c r="D27" s="100"/>
      <c r="E27" s="100"/>
      <c r="F27" s="105"/>
      <c r="G27" s="36"/>
      <c r="H27" s="34" t="s">
        <v>43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52"/>
      <c r="AH27" s="47"/>
      <c r="AI27" s="42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</row>
    <row r="28" spans="1:72" ht="21" x14ac:dyDescent="0.25">
      <c r="A28" s="4"/>
      <c r="B28" s="106">
        <v>3</v>
      </c>
      <c r="C28" s="107"/>
      <c r="D28" s="101"/>
      <c r="E28" s="101"/>
      <c r="F28" s="108"/>
      <c r="G28" s="102"/>
      <c r="H28" s="31" t="s">
        <v>44</v>
      </c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6"/>
      <c r="AI28" s="42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</row>
    <row r="29" spans="1:72" ht="21" x14ac:dyDescent="0.25">
      <c r="A29" s="4"/>
      <c r="B29" s="106"/>
      <c r="C29" s="107"/>
      <c r="D29" s="101"/>
      <c r="E29" s="101"/>
      <c r="F29" s="108"/>
      <c r="G29" s="103"/>
      <c r="H29" s="31" t="s">
        <v>45</v>
      </c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6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</row>
    <row r="30" spans="1:72" ht="21" x14ac:dyDescent="0.25">
      <c r="A30" s="4"/>
      <c r="B30" s="106"/>
      <c r="C30" s="107"/>
      <c r="D30" s="101"/>
      <c r="E30" s="101"/>
      <c r="F30" s="108"/>
      <c r="G30" s="104"/>
      <c r="H30" s="31" t="s">
        <v>43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49"/>
      <c r="AH30" s="46"/>
      <c r="AI30" s="42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</row>
    <row r="31" spans="1:72" s="2" customFormat="1" ht="11.25" x14ac:dyDescent="0.2">
      <c r="A31" s="6"/>
      <c r="B31" s="17"/>
      <c r="C31" s="7"/>
      <c r="D31" s="7"/>
      <c r="E31" s="7"/>
      <c r="F31" s="7"/>
      <c r="G31" s="7"/>
      <c r="H31" s="7"/>
      <c r="I31" s="7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28"/>
    </row>
    <row r="32" spans="1:72" s="2" customFormat="1" ht="12.75" x14ac:dyDescent="0.2">
      <c r="A32" s="6"/>
      <c r="B32" s="18"/>
      <c r="C32" s="7"/>
      <c r="D32" s="7"/>
      <c r="E32" s="7"/>
      <c r="F32" s="7"/>
      <c r="G32" s="7"/>
      <c r="H32" s="7"/>
      <c r="I32" s="7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90" t="s">
        <v>48</v>
      </c>
      <c r="AD32" s="90"/>
      <c r="AE32" s="90" t="s">
        <v>46</v>
      </c>
      <c r="AF32" s="90"/>
      <c r="AG32" s="90" t="s">
        <v>47</v>
      </c>
      <c r="AH32" s="90"/>
      <c r="AI32" s="28"/>
    </row>
    <row r="33" spans="1:35" s="2" customFormat="1" ht="11.25" x14ac:dyDescent="0.2">
      <c r="A33" s="6"/>
      <c r="B33" s="41" t="s">
        <v>50</v>
      </c>
      <c r="C33" s="7"/>
      <c r="D33" s="7"/>
      <c r="E33" s="7"/>
      <c r="F33" s="7"/>
      <c r="G33" s="7"/>
      <c r="H33" s="7"/>
      <c r="I33" s="7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79" t="s">
        <v>49</v>
      </c>
      <c r="AA33" s="95"/>
      <c r="AB33" s="80"/>
      <c r="AC33" s="91">
        <f>+AH22</f>
        <v>14426732.888888888</v>
      </c>
      <c r="AD33" s="91"/>
      <c r="AE33" s="91">
        <f>+AH23</f>
        <v>8057481.666666666</v>
      </c>
      <c r="AF33" s="91"/>
      <c r="AG33" s="92">
        <f>+AH24</f>
        <v>15600000</v>
      </c>
      <c r="AH33" s="92"/>
      <c r="AI33" s="28"/>
    </row>
    <row r="34" spans="1:35" s="2" customFormat="1" ht="11.25" x14ac:dyDescent="0.2">
      <c r="A34" s="6"/>
      <c r="B34" s="17"/>
      <c r="C34" s="7"/>
      <c r="D34" s="7"/>
      <c r="E34" s="7"/>
      <c r="F34" s="7"/>
      <c r="G34" s="7"/>
      <c r="H34" s="7"/>
      <c r="I34" s="7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79" t="s">
        <v>24</v>
      </c>
      <c r="AA34" s="95"/>
      <c r="AB34" s="80"/>
      <c r="AC34" s="93">
        <v>12358795</v>
      </c>
      <c r="AD34" s="94"/>
      <c r="AE34" s="93"/>
      <c r="AF34" s="94"/>
      <c r="AG34" s="88"/>
      <c r="AH34" s="89"/>
      <c r="AI34" s="28"/>
    </row>
    <row r="35" spans="1:35" s="2" customFormat="1" ht="11.25" x14ac:dyDescent="0.2">
      <c r="A35" s="6"/>
      <c r="B35" s="17"/>
      <c r="C35" s="7"/>
      <c r="D35" s="7"/>
      <c r="E35" s="7"/>
      <c r="F35" s="7"/>
      <c r="G35" s="7"/>
      <c r="H35" s="7"/>
      <c r="I35" s="7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79" t="s">
        <v>25</v>
      </c>
      <c r="AA35" s="95"/>
      <c r="AB35" s="80"/>
      <c r="AC35" s="93">
        <f>+AC34-AC33</f>
        <v>-2067937.8888888881</v>
      </c>
      <c r="AD35" s="94"/>
      <c r="AE35" s="88"/>
      <c r="AF35" s="89"/>
      <c r="AG35" s="88"/>
      <c r="AH35" s="89"/>
      <c r="AI35" s="28"/>
    </row>
    <row r="36" spans="1:35" s="2" customFormat="1" ht="11.25" x14ac:dyDescent="0.2">
      <c r="A36" s="6"/>
      <c r="B36" s="17"/>
      <c r="C36" s="7"/>
      <c r="D36" s="7"/>
      <c r="E36" s="7"/>
      <c r="F36" s="7"/>
      <c r="G36" s="7"/>
      <c r="H36" s="7"/>
      <c r="I36" s="7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28"/>
    </row>
    <row r="37" spans="1:35" x14ac:dyDescent="0.25">
      <c r="A37" s="4"/>
      <c r="B37" s="18"/>
      <c r="C37" s="10"/>
      <c r="D37" s="10"/>
      <c r="E37" s="10"/>
      <c r="F37" s="10"/>
      <c r="G37" s="10"/>
      <c r="H37" s="10"/>
      <c r="I37" s="10"/>
      <c r="J37" s="12"/>
      <c r="K37" s="1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37"/>
      <c r="AA37" s="37"/>
      <c r="AB37" s="33"/>
      <c r="AC37" s="33"/>
      <c r="AD37" s="10"/>
      <c r="AE37" s="10"/>
      <c r="AF37" s="33"/>
      <c r="AG37" s="10"/>
      <c r="AH37" s="10"/>
      <c r="AI37" s="27"/>
    </row>
    <row r="38" spans="1:35" x14ac:dyDescent="0.25">
      <c r="A38" s="4"/>
      <c r="B38" s="18"/>
      <c r="C38" s="13"/>
      <c r="D38" s="13"/>
      <c r="E38" s="13"/>
      <c r="F38" s="13"/>
      <c r="G38" s="13"/>
      <c r="H38" s="13"/>
      <c r="I38" s="13"/>
      <c r="J38" s="14"/>
      <c r="K38" s="14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37"/>
      <c r="AA38" s="37"/>
      <c r="AB38" s="33"/>
      <c r="AC38" s="33"/>
      <c r="AD38" s="10"/>
      <c r="AE38" s="10"/>
      <c r="AF38" s="33"/>
      <c r="AG38" s="10"/>
      <c r="AH38" s="10"/>
      <c r="AI38" s="27"/>
    </row>
    <row r="39" spans="1:35" x14ac:dyDescent="0.25">
      <c r="A39" s="4"/>
      <c r="B39" s="19"/>
      <c r="C39" s="13"/>
      <c r="D39" s="13"/>
      <c r="E39" s="13"/>
      <c r="F39" s="13"/>
      <c r="G39" s="13"/>
      <c r="H39" s="13"/>
      <c r="I39" s="1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37"/>
      <c r="AA39" s="37"/>
      <c r="AB39" s="33"/>
      <c r="AC39" s="33"/>
      <c r="AD39" s="10"/>
      <c r="AE39" s="10"/>
      <c r="AF39" s="33"/>
      <c r="AG39" s="10"/>
      <c r="AH39" s="10"/>
      <c r="AI39" s="27"/>
    </row>
    <row r="40" spans="1:35" x14ac:dyDescent="0.25">
      <c r="A40" s="4"/>
      <c r="B40" s="19"/>
      <c r="C40" s="13"/>
      <c r="D40" s="13"/>
      <c r="E40" s="13"/>
      <c r="F40" s="13"/>
      <c r="G40" s="13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27"/>
    </row>
    <row r="41" spans="1:35" ht="15.75" thickBot="1" x14ac:dyDescent="0.3">
      <c r="A41" s="4"/>
      <c r="B41" s="20"/>
      <c r="C41" s="21"/>
      <c r="D41" s="21"/>
      <c r="E41" s="21"/>
      <c r="F41" s="21"/>
      <c r="G41" s="21"/>
      <c r="H41" s="21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9"/>
    </row>
    <row r="42" spans="1:35" ht="15.75" thickTop="1" x14ac:dyDescent="0.25"/>
  </sheetData>
  <mergeCells count="89">
    <mergeCell ref="U20:V20"/>
    <mergeCell ref="W20:X20"/>
    <mergeCell ref="Y20:Z20"/>
    <mergeCell ref="AA20:AB20"/>
    <mergeCell ref="AC20:AD20"/>
    <mergeCell ref="B20:B21"/>
    <mergeCell ref="M20:N20"/>
    <mergeCell ref="O20:P20"/>
    <mergeCell ref="Q20:R20"/>
    <mergeCell ref="S20:T20"/>
    <mergeCell ref="B8:AI8"/>
    <mergeCell ref="B9:AH9"/>
    <mergeCell ref="B18:AH18"/>
    <mergeCell ref="C20:D20"/>
    <mergeCell ref="D22:D24"/>
    <mergeCell ref="F22:F24"/>
    <mergeCell ref="E20:E21"/>
    <mergeCell ref="C22:C24"/>
    <mergeCell ref="I24:J24"/>
    <mergeCell ref="G20:H21"/>
    <mergeCell ref="F20:F21"/>
    <mergeCell ref="I20:J20"/>
    <mergeCell ref="AG20:AG21"/>
    <mergeCell ref="AH20:AH21"/>
    <mergeCell ref="B22:B24"/>
    <mergeCell ref="AE20:AF20"/>
    <mergeCell ref="D25:D27"/>
    <mergeCell ref="F25:F27"/>
    <mergeCell ref="B28:B30"/>
    <mergeCell ref="C28:C30"/>
    <mergeCell ref="D28:D30"/>
    <mergeCell ref="F28:F30"/>
    <mergeCell ref="B25:B27"/>
    <mergeCell ref="C25:C27"/>
    <mergeCell ref="K20:L20"/>
    <mergeCell ref="K24:L24"/>
    <mergeCell ref="E22:E24"/>
    <mergeCell ref="E25:E27"/>
    <mergeCell ref="E28:E30"/>
    <mergeCell ref="G28:G30"/>
    <mergeCell ref="I27:J27"/>
    <mergeCell ref="K27:L27"/>
    <mergeCell ref="I30:J30"/>
    <mergeCell ref="K30:L30"/>
    <mergeCell ref="M24:N24"/>
    <mergeCell ref="O24:P24"/>
    <mergeCell ref="Q24:R24"/>
    <mergeCell ref="S24:T24"/>
    <mergeCell ref="U24:V24"/>
    <mergeCell ref="W24:X24"/>
    <mergeCell ref="U27:V27"/>
    <mergeCell ref="W27:X27"/>
    <mergeCell ref="Y27:Z27"/>
    <mergeCell ref="AE27:AF27"/>
    <mergeCell ref="AA27:AB27"/>
    <mergeCell ref="AC27:AD27"/>
    <mergeCell ref="Y24:Z24"/>
    <mergeCell ref="AA24:AB24"/>
    <mergeCell ref="AC24:AD24"/>
    <mergeCell ref="AE24:AF24"/>
    <mergeCell ref="AC30:AD30"/>
    <mergeCell ref="AE30:AF30"/>
    <mergeCell ref="M27:N27"/>
    <mergeCell ref="O27:P27"/>
    <mergeCell ref="Q27:R27"/>
    <mergeCell ref="S27:T27"/>
    <mergeCell ref="U30:V30"/>
    <mergeCell ref="M30:N30"/>
    <mergeCell ref="O30:P30"/>
    <mergeCell ref="Q30:R30"/>
    <mergeCell ref="S30:T30"/>
    <mergeCell ref="Z35:AB35"/>
    <mergeCell ref="Z34:AB34"/>
    <mergeCell ref="Z33:AB33"/>
    <mergeCell ref="W30:X30"/>
    <mergeCell ref="Y30:Z30"/>
    <mergeCell ref="AA30:AB30"/>
    <mergeCell ref="AG35:AH35"/>
    <mergeCell ref="AE32:AF32"/>
    <mergeCell ref="AG32:AH32"/>
    <mergeCell ref="AC33:AD33"/>
    <mergeCell ref="AE33:AF33"/>
    <mergeCell ref="AG33:AH33"/>
    <mergeCell ref="AC34:AD34"/>
    <mergeCell ref="AE34:AF34"/>
    <mergeCell ref="AG34:AH34"/>
    <mergeCell ref="AC35:AD35"/>
    <mergeCell ref="AE35:AF35"/>
    <mergeCell ref="AC32:AD3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3"/>
  <sheetViews>
    <sheetView workbookViewId="0">
      <selection activeCell="I22" sqref="I22"/>
    </sheetView>
  </sheetViews>
  <sheetFormatPr baseColWidth="10" defaultRowHeight="15" x14ac:dyDescent="0.25"/>
  <cols>
    <col min="1" max="1" width="3.85546875" style="1" customWidth="1"/>
    <col min="2" max="2" width="8" style="3" customWidth="1"/>
    <col min="3" max="3" width="12.42578125" style="3" customWidth="1"/>
    <col min="4" max="5" width="10.7109375" style="3" customWidth="1"/>
    <col min="6" max="6" width="21.5703125" style="1" customWidth="1"/>
    <col min="7" max="7" width="6.28515625" style="1" customWidth="1"/>
    <col min="8" max="8" width="21.5703125" style="1" customWidth="1"/>
    <col min="9" max="9" width="3" style="1" bestFit="1" customWidth="1"/>
    <col min="10" max="10" width="13" style="1" customWidth="1"/>
    <col min="11" max="11" width="3" style="1" bestFit="1" customWidth="1"/>
    <col min="12" max="12" width="10.28515625" style="1" bestFit="1" customWidth="1"/>
    <col min="13" max="13" width="3" style="1" bestFit="1" customWidth="1"/>
    <col min="14" max="14" width="10.28515625" style="1" bestFit="1" customWidth="1"/>
    <col min="15" max="15" width="3" style="1" bestFit="1" customWidth="1"/>
    <col min="16" max="16" width="10.28515625" style="1" bestFit="1" customWidth="1"/>
    <col min="17" max="17" width="3" style="1" bestFit="1" customWidth="1"/>
    <col min="18" max="18" width="10.28515625" style="1" bestFit="1" customWidth="1"/>
    <col min="19" max="19" width="3" style="1" bestFit="1" customWidth="1"/>
    <col min="20" max="20" width="10.28515625" style="1" bestFit="1" customWidth="1"/>
    <col min="21" max="21" width="3" style="1" bestFit="1" customWidth="1"/>
    <col min="22" max="22" width="10.28515625" style="1" bestFit="1" customWidth="1"/>
    <col min="23" max="23" width="3" style="1" bestFit="1" customWidth="1"/>
    <col min="24" max="24" width="10.28515625" style="1" bestFit="1" customWidth="1"/>
    <col min="25" max="25" width="3" style="1" bestFit="1" customWidth="1"/>
    <col min="26" max="26" width="11.7109375" style="1" bestFit="1" customWidth="1"/>
    <col min="27" max="27" width="3" style="1" bestFit="1" customWidth="1"/>
    <col min="28" max="28" width="10.28515625" style="1" bestFit="1" customWidth="1"/>
    <col min="29" max="29" width="3" style="1" bestFit="1" customWidth="1"/>
    <col min="30" max="30" width="10.5703125" style="1" bestFit="1" customWidth="1"/>
    <col min="31" max="31" width="3" style="1" bestFit="1" customWidth="1"/>
    <col min="32" max="32" width="12.140625" style="1" customWidth="1"/>
    <col min="33" max="33" width="10.85546875" style="1" bestFit="1" customWidth="1"/>
    <col min="34" max="34" width="11.140625" style="1" bestFit="1" customWidth="1"/>
    <col min="35" max="16384" width="11.42578125" style="1"/>
  </cols>
  <sheetData>
    <row r="1" spans="1:35" ht="15.75" thickTop="1" x14ac:dyDescent="0.25">
      <c r="B1" s="23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x14ac:dyDescent="0.25">
      <c r="A2" s="4"/>
      <c r="B2" s="15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27"/>
    </row>
    <row r="3" spans="1:35" x14ac:dyDescent="0.25">
      <c r="A3" s="4"/>
      <c r="B3" s="15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27"/>
    </row>
    <row r="4" spans="1:35" x14ac:dyDescent="0.25">
      <c r="A4" s="4"/>
      <c r="B4" s="15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</row>
    <row r="5" spans="1:35" x14ac:dyDescent="0.25">
      <c r="A5" s="4"/>
      <c r="B5" s="15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27"/>
    </row>
    <row r="6" spans="1:35" x14ac:dyDescent="0.25">
      <c r="A6" s="4"/>
      <c r="B6" s="15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27"/>
    </row>
    <row r="7" spans="1:35" x14ac:dyDescent="0.25">
      <c r="A7" s="4"/>
      <c r="B7" s="15"/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27"/>
    </row>
    <row r="8" spans="1:35" ht="20.25" x14ac:dyDescent="0.3">
      <c r="A8" s="4"/>
      <c r="B8" s="85" t="s">
        <v>33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7"/>
    </row>
    <row r="9" spans="1:35" ht="20.25" x14ac:dyDescent="0.3">
      <c r="A9" s="4"/>
      <c r="B9" s="75" t="s">
        <v>51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27"/>
    </row>
    <row r="10" spans="1:35" x14ac:dyDescent="0.25">
      <c r="A10" s="4"/>
      <c r="B10" s="16" t="s">
        <v>3</v>
      </c>
      <c r="C10" s="10"/>
      <c r="D10" s="11" t="s">
        <v>4</v>
      </c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27"/>
    </row>
    <row r="11" spans="1:35" x14ac:dyDescent="0.25">
      <c r="A11" s="4"/>
      <c r="B11" s="16" t="s">
        <v>28</v>
      </c>
      <c r="C11" s="11"/>
      <c r="D11" s="11" t="s">
        <v>4</v>
      </c>
      <c r="E11" s="9"/>
      <c r="F11" s="10"/>
      <c r="G11" s="10"/>
      <c r="H11" s="11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27"/>
    </row>
    <row r="12" spans="1:35" x14ac:dyDescent="0.25">
      <c r="A12" s="4"/>
      <c r="B12" s="16" t="s">
        <v>32</v>
      </c>
      <c r="C12" s="11"/>
      <c r="D12" s="11" t="s">
        <v>4</v>
      </c>
      <c r="E12" s="9"/>
      <c r="F12" s="10"/>
      <c r="G12" s="10"/>
      <c r="H12" s="11"/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27"/>
    </row>
    <row r="13" spans="1:35" x14ac:dyDescent="0.25">
      <c r="A13" s="4"/>
      <c r="B13" s="16" t="s">
        <v>29</v>
      </c>
      <c r="C13" s="11"/>
      <c r="D13" s="11" t="s">
        <v>4</v>
      </c>
      <c r="E13" s="9"/>
      <c r="F13" s="10"/>
      <c r="G13" s="10"/>
      <c r="H13" s="11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7"/>
    </row>
    <row r="14" spans="1:35" x14ac:dyDescent="0.25">
      <c r="A14" s="4"/>
      <c r="B14" s="16" t="s">
        <v>30</v>
      </c>
      <c r="C14" s="11"/>
      <c r="D14" s="11" t="s">
        <v>4</v>
      </c>
      <c r="E14" s="9"/>
      <c r="F14" s="10"/>
      <c r="G14" s="10"/>
      <c r="H14" s="11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27"/>
    </row>
    <row r="15" spans="1:35" x14ac:dyDescent="0.25">
      <c r="A15" s="4"/>
      <c r="B15" s="16" t="s">
        <v>31</v>
      </c>
      <c r="C15" s="11"/>
      <c r="D15" s="11" t="s">
        <v>4</v>
      </c>
      <c r="E15" s="9"/>
      <c r="F15" s="10"/>
      <c r="G15" s="10"/>
      <c r="H15" s="11"/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27"/>
    </row>
    <row r="16" spans="1:35" x14ac:dyDescent="0.25">
      <c r="A16" s="4"/>
      <c r="B16" s="16" t="s">
        <v>0</v>
      </c>
      <c r="C16" s="11"/>
      <c r="D16" s="11" t="s">
        <v>4</v>
      </c>
      <c r="E16" s="9"/>
      <c r="F16" s="10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27"/>
    </row>
    <row r="17" spans="1:72" x14ac:dyDescent="0.25">
      <c r="A17" s="4"/>
      <c r="B17" s="16" t="s">
        <v>1</v>
      </c>
      <c r="C17" s="11"/>
      <c r="D17" s="11" t="s">
        <v>4</v>
      </c>
      <c r="E17" s="9"/>
      <c r="F17" s="10"/>
      <c r="G17" s="10"/>
      <c r="H17" s="11"/>
      <c r="I17" s="1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27"/>
    </row>
    <row r="18" spans="1:72" ht="22.5" x14ac:dyDescent="0.3">
      <c r="A18" s="4"/>
      <c r="B18" s="109" t="s">
        <v>22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27"/>
    </row>
    <row r="19" spans="1:72" ht="22.5" x14ac:dyDescent="0.3">
      <c r="A19" s="4"/>
      <c r="B19" s="38"/>
      <c r="C19" s="39"/>
      <c r="D19" s="39"/>
      <c r="E19" s="39"/>
      <c r="F19" s="39"/>
      <c r="G19" s="40"/>
      <c r="H19" s="40"/>
      <c r="I19" s="40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27"/>
    </row>
    <row r="20" spans="1:72" ht="25.5" customHeight="1" x14ac:dyDescent="0.25">
      <c r="A20" s="4"/>
      <c r="B20" s="83" t="s">
        <v>35</v>
      </c>
      <c r="C20" s="77" t="s">
        <v>34</v>
      </c>
      <c r="D20" s="78"/>
      <c r="E20" s="81" t="s">
        <v>7</v>
      </c>
      <c r="F20" s="111" t="s">
        <v>23</v>
      </c>
      <c r="G20" s="98" t="s">
        <v>41</v>
      </c>
      <c r="H20" s="98"/>
      <c r="I20" s="98" t="s">
        <v>9</v>
      </c>
      <c r="J20" s="98"/>
      <c r="K20" s="98" t="s">
        <v>10</v>
      </c>
      <c r="L20" s="98"/>
      <c r="M20" s="98" t="s">
        <v>11</v>
      </c>
      <c r="N20" s="98"/>
      <c r="O20" s="98" t="s">
        <v>12</v>
      </c>
      <c r="P20" s="98"/>
      <c r="Q20" s="98" t="s">
        <v>13</v>
      </c>
      <c r="R20" s="98"/>
      <c r="S20" s="98" t="s">
        <v>14</v>
      </c>
      <c r="T20" s="98"/>
      <c r="U20" s="98" t="s">
        <v>15</v>
      </c>
      <c r="V20" s="98"/>
      <c r="W20" s="98" t="s">
        <v>16</v>
      </c>
      <c r="X20" s="98"/>
      <c r="Y20" s="98" t="s">
        <v>17</v>
      </c>
      <c r="Z20" s="98"/>
      <c r="AA20" s="98" t="s">
        <v>18</v>
      </c>
      <c r="AB20" s="98"/>
      <c r="AC20" s="98" t="s">
        <v>19</v>
      </c>
      <c r="AD20" s="98"/>
      <c r="AE20" s="98" t="s">
        <v>20</v>
      </c>
      <c r="AF20" s="98"/>
      <c r="AG20" s="81" t="s">
        <v>8</v>
      </c>
      <c r="AH20" s="81" t="s">
        <v>21</v>
      </c>
      <c r="AI20" s="27"/>
    </row>
    <row r="21" spans="1:72" ht="21" customHeight="1" x14ac:dyDescent="0.25">
      <c r="A21" s="4"/>
      <c r="B21" s="84"/>
      <c r="C21" s="30" t="s">
        <v>5</v>
      </c>
      <c r="D21" s="30" t="s">
        <v>6</v>
      </c>
      <c r="E21" s="82"/>
      <c r="F21" s="112"/>
      <c r="G21" s="98"/>
      <c r="H21" s="98"/>
      <c r="I21" s="30" t="s">
        <v>40</v>
      </c>
      <c r="J21" s="30" t="s">
        <v>42</v>
      </c>
      <c r="K21" s="30" t="s">
        <v>40</v>
      </c>
      <c r="L21" s="30" t="s">
        <v>42</v>
      </c>
      <c r="M21" s="30" t="s">
        <v>40</v>
      </c>
      <c r="N21" s="30" t="s">
        <v>42</v>
      </c>
      <c r="O21" s="30" t="s">
        <v>40</v>
      </c>
      <c r="P21" s="30" t="s">
        <v>42</v>
      </c>
      <c r="Q21" s="30" t="s">
        <v>40</v>
      </c>
      <c r="R21" s="30" t="s">
        <v>42</v>
      </c>
      <c r="S21" s="30" t="s">
        <v>40</v>
      </c>
      <c r="T21" s="30" t="s">
        <v>42</v>
      </c>
      <c r="U21" s="30" t="s">
        <v>40</v>
      </c>
      <c r="V21" s="30" t="s">
        <v>42</v>
      </c>
      <c r="W21" s="30" t="s">
        <v>40</v>
      </c>
      <c r="X21" s="30" t="s">
        <v>42</v>
      </c>
      <c r="Y21" s="30" t="s">
        <v>40</v>
      </c>
      <c r="Z21" s="30" t="s">
        <v>42</v>
      </c>
      <c r="AA21" s="30" t="s">
        <v>40</v>
      </c>
      <c r="AB21" s="30" t="s">
        <v>42</v>
      </c>
      <c r="AC21" s="30" t="s">
        <v>40</v>
      </c>
      <c r="AD21" s="30" t="s">
        <v>42</v>
      </c>
      <c r="AE21" s="30" t="s">
        <v>40</v>
      </c>
      <c r="AF21" s="30" t="s">
        <v>42</v>
      </c>
      <c r="AG21" s="82"/>
      <c r="AH21" s="82"/>
      <c r="AI21" s="27"/>
    </row>
    <row r="22" spans="1:72" ht="22.5" x14ac:dyDescent="0.25">
      <c r="A22" s="4"/>
      <c r="B22" s="106">
        <v>1</v>
      </c>
      <c r="C22" s="107" t="s">
        <v>36</v>
      </c>
      <c r="D22" s="99">
        <v>3456789</v>
      </c>
      <c r="E22" s="99">
        <v>5000000</v>
      </c>
      <c r="F22" s="108" t="s">
        <v>37</v>
      </c>
      <c r="G22" s="35" t="s">
        <v>38</v>
      </c>
      <c r="H22" s="32" t="s">
        <v>44</v>
      </c>
      <c r="I22" s="56">
        <v>32</v>
      </c>
      <c r="J22" s="50">
        <f>$E$22*2/240*I22</f>
        <v>1333333.3333333333</v>
      </c>
      <c r="K22" s="56">
        <v>32</v>
      </c>
      <c r="L22" s="50">
        <f>$E$22*2/240*K22</f>
        <v>1333333.3333333333</v>
      </c>
      <c r="M22" s="56">
        <v>32</v>
      </c>
      <c r="N22" s="50">
        <f>$E$22*2/240*M22</f>
        <v>1333333.3333333333</v>
      </c>
      <c r="O22" s="56">
        <v>32</v>
      </c>
      <c r="P22" s="50">
        <f>$E$22*2/240*O22</f>
        <v>1333333.3333333333</v>
      </c>
      <c r="Q22" s="56">
        <v>32</v>
      </c>
      <c r="R22" s="50">
        <f>$E$22*2/240*Q22</f>
        <v>1333333.3333333333</v>
      </c>
      <c r="S22" s="56">
        <v>32</v>
      </c>
      <c r="T22" s="50">
        <f>$E$22*2/240*S22</f>
        <v>1333333.3333333333</v>
      </c>
      <c r="U22" s="56">
        <v>32</v>
      </c>
      <c r="V22" s="50">
        <f>$E$22*2/240*U22</f>
        <v>1333333.3333333333</v>
      </c>
      <c r="W22" s="56">
        <v>32</v>
      </c>
      <c r="X22" s="50">
        <f>$E$22*2/240*W22</f>
        <v>1333333.3333333333</v>
      </c>
      <c r="Y22" s="56">
        <v>30</v>
      </c>
      <c r="Z22" s="50">
        <f>$E$22*2/240*Y22</f>
        <v>1250000</v>
      </c>
      <c r="AA22" s="56">
        <v>30</v>
      </c>
      <c r="AB22" s="50">
        <f>$E$22*2/240*AA22</f>
        <v>1250000</v>
      </c>
      <c r="AC22" s="56">
        <v>30</v>
      </c>
      <c r="AD22" s="50">
        <f>$E$22*2/240*AC22</f>
        <v>1250000</v>
      </c>
      <c r="AE22" s="56">
        <v>30</v>
      </c>
      <c r="AF22" s="50">
        <f>$E$22*2/240*AE22</f>
        <v>1250000</v>
      </c>
      <c r="AG22" s="50">
        <f>SUM(J22+L22+N22+P22+R22+T22+V22+X22+Z22+AB22+AD22+AF22)/12</f>
        <v>1305555.5555555555</v>
      </c>
      <c r="AH22" s="54">
        <f>SUM(J22:AG22)</f>
        <v>16972566.22222222</v>
      </c>
      <c r="AI22" s="42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</row>
    <row r="23" spans="1:72" ht="21" customHeight="1" x14ac:dyDescent="0.25">
      <c r="A23" s="4"/>
      <c r="B23" s="106"/>
      <c r="C23" s="107"/>
      <c r="D23" s="99"/>
      <c r="E23" s="99"/>
      <c r="F23" s="108"/>
      <c r="G23" s="35" t="s">
        <v>39</v>
      </c>
      <c r="H23" s="32" t="s">
        <v>45</v>
      </c>
      <c r="I23" s="56">
        <v>20</v>
      </c>
      <c r="J23" s="50">
        <f>$E$22*2/240*I23</f>
        <v>833333.33333333326</v>
      </c>
      <c r="K23" s="56">
        <v>20</v>
      </c>
      <c r="L23" s="50">
        <f>$E$22*2/240*K23</f>
        <v>833333.33333333326</v>
      </c>
      <c r="M23" s="56">
        <v>20</v>
      </c>
      <c r="N23" s="50">
        <f>$E$22*2/240*M23</f>
        <v>833333.33333333326</v>
      </c>
      <c r="O23" s="56">
        <v>20</v>
      </c>
      <c r="P23" s="50">
        <f>$E$22*2/240*O23</f>
        <v>833333.33333333326</v>
      </c>
      <c r="Q23" s="56">
        <v>20</v>
      </c>
      <c r="R23" s="50">
        <f>$E$22*2/240*Q23</f>
        <v>833333.33333333326</v>
      </c>
      <c r="S23" s="56">
        <v>20</v>
      </c>
      <c r="T23" s="50">
        <f>$E$22*2/240*S23</f>
        <v>833333.33333333326</v>
      </c>
      <c r="U23" s="56">
        <v>20</v>
      </c>
      <c r="V23" s="50">
        <f>$E$22*2/240*U23</f>
        <v>833333.33333333326</v>
      </c>
      <c r="W23" s="56">
        <v>20</v>
      </c>
      <c r="X23" s="50">
        <f>$E$22*2/240*W23</f>
        <v>833333.33333333326</v>
      </c>
      <c r="Y23" s="56">
        <v>20</v>
      </c>
      <c r="Z23" s="50">
        <f>$E$22*2/240*Y23</f>
        <v>833333.33333333326</v>
      </c>
      <c r="AA23" s="56">
        <v>10</v>
      </c>
      <c r="AB23" s="50">
        <f>$E$22*2/240*AA23</f>
        <v>416666.66666666663</v>
      </c>
      <c r="AC23" s="56">
        <v>10</v>
      </c>
      <c r="AD23" s="50">
        <f>$E$22*2/240*AC23</f>
        <v>416666.66666666663</v>
      </c>
      <c r="AE23" s="56">
        <v>10</v>
      </c>
      <c r="AF23" s="50">
        <f>$E$22*2/240*AE23</f>
        <v>416666.66666666663</v>
      </c>
      <c r="AG23" s="50">
        <f>SUM(J23+L23+N23+P23+R23+T23+V23+X23+Z23+AB23+AD23+AF23)/12</f>
        <v>729166.66666666651</v>
      </c>
      <c r="AH23" s="54">
        <f>SUM(J23:AG23)</f>
        <v>9479356.6666666642</v>
      </c>
      <c r="AI23" s="42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</row>
    <row r="24" spans="1:72" ht="21" x14ac:dyDescent="0.25">
      <c r="A24" s="4"/>
      <c r="B24" s="106"/>
      <c r="C24" s="107"/>
      <c r="D24" s="99"/>
      <c r="E24" s="99"/>
      <c r="F24" s="108"/>
      <c r="G24" s="35">
        <v>0.8</v>
      </c>
      <c r="H24" s="32" t="s">
        <v>43</v>
      </c>
      <c r="I24" s="96">
        <f>+G24*E22</f>
        <v>4000000</v>
      </c>
      <c r="J24" s="96"/>
      <c r="K24" s="96">
        <f t="shared" ref="K24:AE24" si="0">+$E$22*$G$24</f>
        <v>4000000</v>
      </c>
      <c r="L24" s="96"/>
      <c r="M24" s="96">
        <f t="shared" si="0"/>
        <v>4000000</v>
      </c>
      <c r="N24" s="96"/>
      <c r="O24" s="96">
        <f t="shared" si="0"/>
        <v>4000000</v>
      </c>
      <c r="P24" s="96"/>
      <c r="Q24" s="96">
        <f t="shared" si="0"/>
        <v>4000000</v>
      </c>
      <c r="R24" s="96"/>
      <c r="S24" s="96">
        <f t="shared" si="0"/>
        <v>4000000</v>
      </c>
      <c r="T24" s="96"/>
      <c r="U24" s="96">
        <f t="shared" si="0"/>
        <v>4000000</v>
      </c>
      <c r="V24" s="96"/>
      <c r="W24" s="96">
        <f t="shared" si="0"/>
        <v>4000000</v>
      </c>
      <c r="X24" s="96"/>
      <c r="Y24" s="96">
        <f t="shared" si="0"/>
        <v>4000000</v>
      </c>
      <c r="Z24" s="96"/>
      <c r="AA24" s="96">
        <f t="shared" si="0"/>
        <v>4000000</v>
      </c>
      <c r="AB24" s="96"/>
      <c r="AC24" s="96">
        <f t="shared" si="0"/>
        <v>4000000</v>
      </c>
      <c r="AD24" s="96"/>
      <c r="AE24" s="96">
        <f t="shared" si="0"/>
        <v>4000000</v>
      </c>
      <c r="AF24" s="96"/>
      <c r="AG24" s="50">
        <f>SUM(I24:AE24)/12</f>
        <v>4000000</v>
      </c>
      <c r="AH24" s="54">
        <f>SUM(I24:AG24)</f>
        <v>52000000</v>
      </c>
      <c r="AI24" s="42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</row>
    <row r="25" spans="1:72" ht="21" x14ac:dyDescent="0.25">
      <c r="A25" s="4"/>
      <c r="B25" s="113">
        <v>2</v>
      </c>
      <c r="C25" s="114"/>
      <c r="D25" s="100"/>
      <c r="E25" s="100"/>
      <c r="F25" s="105"/>
      <c r="G25" s="36"/>
      <c r="H25" s="34" t="s">
        <v>44</v>
      </c>
      <c r="I25" s="51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47">
        <f>SUM(J25:AG25)</f>
        <v>0</v>
      </c>
      <c r="AI25" s="42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</row>
    <row r="26" spans="1:72" ht="21" x14ac:dyDescent="0.25">
      <c r="A26" s="4"/>
      <c r="B26" s="113"/>
      <c r="C26" s="114"/>
      <c r="D26" s="100"/>
      <c r="E26" s="100"/>
      <c r="F26" s="105"/>
      <c r="G26" s="36"/>
      <c r="H26" s="34" t="s">
        <v>45</v>
      </c>
      <c r="I26" s="51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47">
        <f>SUM(J26:AG26)</f>
        <v>0</v>
      </c>
      <c r="AI26" s="42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</row>
    <row r="27" spans="1:72" ht="21" x14ac:dyDescent="0.25">
      <c r="A27" s="4"/>
      <c r="B27" s="113"/>
      <c r="C27" s="114"/>
      <c r="D27" s="100"/>
      <c r="E27" s="100"/>
      <c r="F27" s="105"/>
      <c r="G27" s="36"/>
      <c r="H27" s="34" t="s">
        <v>43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53"/>
      <c r="AH27" s="47"/>
      <c r="AI27" s="42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</row>
    <row r="28" spans="1:72" ht="21" x14ac:dyDescent="0.25">
      <c r="A28" s="4"/>
      <c r="B28" s="106">
        <v>3</v>
      </c>
      <c r="C28" s="107"/>
      <c r="D28" s="101"/>
      <c r="E28" s="101"/>
      <c r="F28" s="108"/>
      <c r="G28" s="102"/>
      <c r="H28" s="32" t="s">
        <v>44</v>
      </c>
      <c r="I28" s="48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4"/>
      <c r="AI28" s="42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</row>
    <row r="29" spans="1:72" ht="21" x14ac:dyDescent="0.25">
      <c r="A29" s="4"/>
      <c r="B29" s="106"/>
      <c r="C29" s="107"/>
      <c r="D29" s="101"/>
      <c r="E29" s="101"/>
      <c r="F29" s="108"/>
      <c r="G29" s="103"/>
      <c r="H29" s="32" t="s">
        <v>45</v>
      </c>
      <c r="I29" s="48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4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</row>
    <row r="30" spans="1:72" ht="21" x14ac:dyDescent="0.25">
      <c r="A30" s="4"/>
      <c r="B30" s="106"/>
      <c r="C30" s="107"/>
      <c r="D30" s="101"/>
      <c r="E30" s="101"/>
      <c r="F30" s="108"/>
      <c r="G30" s="104"/>
      <c r="H30" s="32" t="s">
        <v>43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50"/>
      <c r="AH30" s="54"/>
      <c r="AI30" s="42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</row>
    <row r="31" spans="1:72" s="2" customFormat="1" ht="15" customHeight="1" x14ac:dyDescent="0.2">
      <c r="A31" s="6"/>
      <c r="B31" s="17"/>
      <c r="C31" s="71"/>
      <c r="D31" s="71"/>
      <c r="E31" s="71"/>
      <c r="F31" s="71"/>
      <c r="G31" s="71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73"/>
      <c r="AI31" s="44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</row>
    <row r="32" spans="1:72" s="2" customFormat="1" ht="11.25" x14ac:dyDescent="0.2">
      <c r="A32" s="6"/>
      <c r="B32" s="17"/>
      <c r="C32" s="55"/>
      <c r="D32" s="55"/>
      <c r="E32" s="55"/>
      <c r="F32" s="55"/>
      <c r="G32" s="55"/>
      <c r="H32" s="55"/>
      <c r="I32" s="55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8"/>
    </row>
    <row r="33" spans="1:35" s="2" customFormat="1" ht="11.25" x14ac:dyDescent="0.2">
      <c r="A33" s="6"/>
      <c r="B33" s="41" t="s">
        <v>53</v>
      </c>
      <c r="C33" s="55"/>
      <c r="D33" s="55"/>
      <c r="E33" s="55"/>
      <c r="F33" s="55"/>
      <c r="G33" s="55"/>
      <c r="H33" s="55"/>
      <c r="I33" s="55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90" t="s">
        <v>48</v>
      </c>
      <c r="AD33" s="90"/>
      <c r="AE33" s="90" t="s">
        <v>46</v>
      </c>
      <c r="AF33" s="90"/>
      <c r="AG33" s="90" t="s">
        <v>47</v>
      </c>
      <c r="AH33" s="90"/>
      <c r="AI33" s="28"/>
    </row>
    <row r="34" spans="1:35" s="2" customFormat="1" ht="11.25" x14ac:dyDescent="0.2">
      <c r="A34" s="6"/>
      <c r="B34" s="17"/>
      <c r="C34" s="55"/>
      <c r="D34" s="55"/>
      <c r="E34" s="55"/>
      <c r="F34" s="55"/>
      <c r="G34" s="55"/>
      <c r="H34" s="55"/>
      <c r="I34" s="55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79" t="s">
        <v>49</v>
      </c>
      <c r="AA34" s="95"/>
      <c r="AB34" s="80"/>
      <c r="AC34" s="91">
        <f>+AH22</f>
        <v>16972566.22222222</v>
      </c>
      <c r="AD34" s="91"/>
      <c r="AE34" s="91">
        <f>+AH23</f>
        <v>9479356.6666666642</v>
      </c>
      <c r="AF34" s="91"/>
      <c r="AG34" s="92">
        <f>+AH24</f>
        <v>52000000</v>
      </c>
      <c r="AH34" s="92"/>
      <c r="AI34" s="28"/>
    </row>
    <row r="35" spans="1:35" s="2" customFormat="1" ht="11.25" x14ac:dyDescent="0.2">
      <c r="A35" s="6"/>
      <c r="B35" s="17"/>
      <c r="C35" s="55"/>
      <c r="D35" s="55"/>
      <c r="E35" s="55"/>
      <c r="F35" s="55"/>
      <c r="G35" s="55"/>
      <c r="H35" s="55"/>
      <c r="I35" s="55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79" t="s">
        <v>24</v>
      </c>
      <c r="AA35" s="95"/>
      <c r="AB35" s="80"/>
      <c r="AC35" s="91">
        <v>1025056</v>
      </c>
      <c r="AD35" s="91"/>
      <c r="AE35" s="91"/>
      <c r="AF35" s="91"/>
      <c r="AG35" s="92"/>
      <c r="AH35" s="92"/>
      <c r="AI35" s="28"/>
    </row>
    <row r="36" spans="1:35" s="2" customFormat="1" ht="11.25" x14ac:dyDescent="0.2">
      <c r="A36" s="6"/>
      <c r="B36" s="17"/>
      <c r="C36" s="55"/>
      <c r="D36" s="55"/>
      <c r="E36" s="55"/>
      <c r="F36" s="55"/>
      <c r="G36" s="55"/>
      <c r="H36" s="55"/>
      <c r="I36" s="55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79" t="s">
        <v>25</v>
      </c>
      <c r="AA36" s="95"/>
      <c r="AB36" s="80"/>
      <c r="AC36" s="91"/>
      <c r="AD36" s="91"/>
      <c r="AE36" s="92"/>
      <c r="AF36" s="92"/>
      <c r="AG36" s="92"/>
      <c r="AH36" s="92"/>
      <c r="AI36" s="28"/>
    </row>
    <row r="37" spans="1:35" s="2" customFormat="1" ht="11.25" x14ac:dyDescent="0.2">
      <c r="A37" s="6"/>
      <c r="B37" s="17"/>
      <c r="C37" s="55"/>
      <c r="D37" s="55"/>
      <c r="E37" s="55"/>
      <c r="F37" s="55"/>
      <c r="G37" s="55"/>
      <c r="H37" s="55"/>
      <c r="I37" s="55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28"/>
    </row>
    <row r="38" spans="1:35" x14ac:dyDescent="0.25">
      <c r="A38" s="4"/>
      <c r="B38" s="18"/>
      <c r="C38" s="10"/>
      <c r="D38" s="10"/>
      <c r="E38" s="10"/>
      <c r="F38" s="10"/>
      <c r="G38" s="10"/>
      <c r="H38" s="10"/>
      <c r="I38" s="10"/>
      <c r="J38" s="12"/>
      <c r="K38" s="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37"/>
      <c r="AA38" s="37"/>
      <c r="AB38" s="33"/>
      <c r="AC38" s="33"/>
      <c r="AD38" s="10"/>
      <c r="AE38" s="10"/>
      <c r="AF38" s="33"/>
      <c r="AG38" s="10"/>
      <c r="AH38" s="10"/>
      <c r="AI38" s="27"/>
    </row>
    <row r="39" spans="1:35" x14ac:dyDescent="0.25">
      <c r="A39" s="4"/>
      <c r="B39" s="18"/>
      <c r="C39" s="13"/>
      <c r="D39" s="13"/>
      <c r="E39" s="13"/>
      <c r="F39" s="13"/>
      <c r="G39" s="13"/>
      <c r="H39" s="13"/>
      <c r="I39" s="13"/>
      <c r="J39" s="14"/>
      <c r="K39" s="14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37"/>
      <c r="AA39" s="37"/>
      <c r="AB39" s="33"/>
      <c r="AC39" s="33"/>
      <c r="AD39" s="10"/>
      <c r="AE39" s="10"/>
      <c r="AF39" s="33"/>
      <c r="AG39" s="10"/>
      <c r="AH39" s="10"/>
      <c r="AI39" s="27"/>
    </row>
    <row r="40" spans="1:35" x14ac:dyDescent="0.25">
      <c r="A40" s="4"/>
      <c r="B40" s="19"/>
      <c r="C40" s="13"/>
      <c r="D40" s="13"/>
      <c r="E40" s="13"/>
      <c r="F40" s="13"/>
      <c r="G40" s="13"/>
      <c r="H40" s="13"/>
      <c r="I40" s="1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37"/>
      <c r="AA40" s="37"/>
      <c r="AB40" s="33"/>
      <c r="AC40" s="33"/>
      <c r="AD40" s="10"/>
      <c r="AE40" s="10"/>
      <c r="AF40" s="33"/>
      <c r="AG40" s="10"/>
      <c r="AH40" s="10"/>
      <c r="AI40" s="27"/>
    </row>
    <row r="41" spans="1:35" x14ac:dyDescent="0.25">
      <c r="A41" s="4"/>
      <c r="B41" s="19"/>
      <c r="C41" s="13"/>
      <c r="D41" s="13"/>
      <c r="E41" s="13"/>
      <c r="F41" s="13"/>
      <c r="G41" s="1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27"/>
    </row>
    <row r="42" spans="1:35" ht="15.75" thickBot="1" x14ac:dyDescent="0.3">
      <c r="A42" s="4"/>
      <c r="B42" s="20"/>
      <c r="C42" s="21"/>
      <c r="D42" s="21"/>
      <c r="E42" s="21"/>
      <c r="F42" s="21"/>
      <c r="G42" s="21"/>
      <c r="H42" s="21"/>
      <c r="I42" s="21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9"/>
    </row>
    <row r="43" spans="1:35" ht="15.75" thickTop="1" x14ac:dyDescent="0.25"/>
  </sheetData>
  <mergeCells count="89">
    <mergeCell ref="AE33:AF33"/>
    <mergeCell ref="AG33:AH33"/>
    <mergeCell ref="Z34:AB34"/>
    <mergeCell ref="AC34:AD34"/>
    <mergeCell ref="AE34:AF34"/>
    <mergeCell ref="AG34:AH34"/>
    <mergeCell ref="AE35:AF35"/>
    <mergeCell ref="AG35:AH35"/>
    <mergeCell ref="Z36:AB36"/>
    <mergeCell ref="AC36:AD36"/>
    <mergeCell ref="AE36:AF36"/>
    <mergeCell ref="AG36:AH36"/>
    <mergeCell ref="Z35:AB35"/>
    <mergeCell ref="AC35:AD35"/>
    <mergeCell ref="M30:N30"/>
    <mergeCell ref="O30:P30"/>
    <mergeCell ref="Q30:R30"/>
    <mergeCell ref="S30:T30"/>
    <mergeCell ref="AC33:AD33"/>
    <mergeCell ref="AA30:AB30"/>
    <mergeCell ref="AC30:AD30"/>
    <mergeCell ref="AE30:AF30"/>
    <mergeCell ref="I30:J30"/>
    <mergeCell ref="K30:L30"/>
    <mergeCell ref="G28:G30"/>
    <mergeCell ref="U27:V27"/>
    <mergeCell ref="W27:X27"/>
    <mergeCell ref="Y27:Z27"/>
    <mergeCell ref="U30:V30"/>
    <mergeCell ref="W30:X30"/>
    <mergeCell ref="Y30:Z30"/>
    <mergeCell ref="B28:B30"/>
    <mergeCell ref="C28:C30"/>
    <mergeCell ref="D28:D30"/>
    <mergeCell ref="E28:E30"/>
    <mergeCell ref="F28:F30"/>
    <mergeCell ref="F22:F24"/>
    <mergeCell ref="I24:J24"/>
    <mergeCell ref="AA27:AB27"/>
    <mergeCell ref="AC27:AD27"/>
    <mergeCell ref="AE27:AF27"/>
    <mergeCell ref="I27:J27"/>
    <mergeCell ref="K27:L27"/>
    <mergeCell ref="M27:N27"/>
    <mergeCell ref="O27:P27"/>
    <mergeCell ref="Q27:R27"/>
    <mergeCell ref="S27:T27"/>
    <mergeCell ref="AE24:AF24"/>
    <mergeCell ref="B25:B27"/>
    <mergeCell ref="C25:C27"/>
    <mergeCell ref="D25:D27"/>
    <mergeCell ref="E25:E27"/>
    <mergeCell ref="F25:F27"/>
    <mergeCell ref="K24:L24"/>
    <mergeCell ref="M24:N24"/>
    <mergeCell ref="O24:P24"/>
    <mergeCell ref="Q24:R24"/>
    <mergeCell ref="S24:T24"/>
    <mergeCell ref="U24:V24"/>
    <mergeCell ref="B22:B24"/>
    <mergeCell ref="C22:C24"/>
    <mergeCell ref="D22:D24"/>
    <mergeCell ref="E22:E24"/>
    <mergeCell ref="W20:X20"/>
    <mergeCell ref="W24:X24"/>
    <mergeCell ref="Y24:Z24"/>
    <mergeCell ref="AA24:AB24"/>
    <mergeCell ref="AC24:AD24"/>
    <mergeCell ref="M20:N20"/>
    <mergeCell ref="O20:P20"/>
    <mergeCell ref="Q20:R20"/>
    <mergeCell ref="S20:T20"/>
    <mergeCell ref="U20:V20"/>
    <mergeCell ref="B8:AI8"/>
    <mergeCell ref="B9:AH9"/>
    <mergeCell ref="B18:AH18"/>
    <mergeCell ref="B20:B21"/>
    <mergeCell ref="C20:D20"/>
    <mergeCell ref="E20:E21"/>
    <mergeCell ref="F20:F21"/>
    <mergeCell ref="G20:H21"/>
    <mergeCell ref="I20:J20"/>
    <mergeCell ref="K20:L20"/>
    <mergeCell ref="Y20:Z20"/>
    <mergeCell ref="AA20:AB20"/>
    <mergeCell ref="AC20:AD20"/>
    <mergeCell ref="AE20:AF20"/>
    <mergeCell ref="AG20:AG21"/>
    <mergeCell ref="AH20:AH21"/>
  </mergeCells>
  <pageMargins left="0.7" right="0.7" top="0.75" bottom="0.75" header="0.3" footer="0.3"/>
  <pageSetup paperSize="30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6"/>
  <sheetViews>
    <sheetView zoomScaleNormal="100" workbookViewId="0">
      <selection activeCell="B8" sqref="B8:AI8"/>
    </sheetView>
  </sheetViews>
  <sheetFormatPr baseColWidth="10" defaultRowHeight="15" x14ac:dyDescent="0.25"/>
  <cols>
    <col min="1" max="1" width="3.85546875" style="1" customWidth="1"/>
    <col min="2" max="2" width="8" style="3" customWidth="1"/>
    <col min="3" max="3" width="12.42578125" style="3" customWidth="1"/>
    <col min="4" max="5" width="10.7109375" style="3" customWidth="1"/>
    <col min="6" max="6" width="21.5703125" style="1" customWidth="1"/>
    <col min="7" max="7" width="6.28515625" style="1" customWidth="1"/>
    <col min="8" max="8" width="21.5703125" style="1" customWidth="1"/>
    <col min="9" max="9" width="3.7109375" style="1" customWidth="1"/>
    <col min="10" max="10" width="13" style="1" customWidth="1"/>
    <col min="11" max="11" width="3.7109375" style="1" customWidth="1"/>
    <col min="12" max="12" width="10.28515625" style="1" bestFit="1" customWidth="1"/>
    <col min="13" max="13" width="3.7109375" style="1" customWidth="1"/>
    <col min="14" max="14" width="10.28515625" style="1" bestFit="1" customWidth="1"/>
    <col min="15" max="15" width="3.7109375" style="1" customWidth="1"/>
    <col min="16" max="16" width="10.28515625" style="1" bestFit="1" customWidth="1"/>
    <col min="17" max="17" width="3.7109375" style="1" customWidth="1"/>
    <col min="18" max="18" width="10.28515625" style="1" bestFit="1" customWidth="1"/>
    <col min="19" max="19" width="3.7109375" style="1" customWidth="1"/>
    <col min="20" max="20" width="10.28515625" style="1" bestFit="1" customWidth="1"/>
    <col min="21" max="21" width="3.7109375" style="1" customWidth="1"/>
    <col min="22" max="22" width="10.28515625" style="1" bestFit="1" customWidth="1"/>
    <col min="23" max="23" width="3.7109375" style="1" customWidth="1"/>
    <col min="24" max="24" width="10.28515625" style="1" bestFit="1" customWidth="1"/>
    <col min="25" max="25" width="3.7109375" style="1" customWidth="1"/>
    <col min="26" max="26" width="11.7109375" style="1" bestFit="1" customWidth="1"/>
    <col min="27" max="27" width="3.7109375" style="1" customWidth="1"/>
    <col min="28" max="28" width="10.28515625" style="1" bestFit="1" customWidth="1"/>
    <col min="29" max="29" width="3.7109375" style="1" customWidth="1"/>
    <col min="30" max="30" width="10.5703125" style="1" bestFit="1" customWidth="1"/>
    <col min="31" max="31" width="3.7109375" style="1" customWidth="1"/>
    <col min="32" max="32" width="12.140625" style="1" customWidth="1"/>
    <col min="33" max="34" width="14.140625" style="1" bestFit="1" customWidth="1"/>
    <col min="35" max="16384" width="11.42578125" style="1"/>
  </cols>
  <sheetData>
    <row r="1" spans="1:35" ht="15.75" thickTop="1" x14ac:dyDescent="0.25">
      <c r="B1" s="23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x14ac:dyDescent="0.25">
      <c r="A2" s="4"/>
      <c r="B2" s="15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27"/>
    </row>
    <row r="3" spans="1:35" x14ac:dyDescent="0.25">
      <c r="A3" s="4"/>
      <c r="B3" s="15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27"/>
    </row>
    <row r="4" spans="1:35" x14ac:dyDescent="0.25">
      <c r="A4" s="4"/>
      <c r="B4" s="15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</row>
    <row r="5" spans="1:35" x14ac:dyDescent="0.25">
      <c r="A5" s="4"/>
      <c r="B5" s="15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27"/>
    </row>
    <row r="6" spans="1:35" x14ac:dyDescent="0.25">
      <c r="A6" s="4"/>
      <c r="B6" s="15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27"/>
    </row>
    <row r="7" spans="1:35" x14ac:dyDescent="0.25">
      <c r="A7" s="4"/>
      <c r="B7" s="15"/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27"/>
    </row>
    <row r="8" spans="1:35" ht="20.25" x14ac:dyDescent="0.3">
      <c r="A8" s="4"/>
      <c r="B8" s="85" t="s">
        <v>33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7"/>
    </row>
    <row r="9" spans="1:35" ht="20.25" x14ac:dyDescent="0.3">
      <c r="A9" s="4"/>
      <c r="B9" s="75" t="s">
        <v>51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27"/>
    </row>
    <row r="10" spans="1:35" x14ac:dyDescent="0.25">
      <c r="A10" s="4"/>
      <c r="B10" s="16" t="s">
        <v>3</v>
      </c>
      <c r="C10" s="10"/>
      <c r="D10" s="11" t="s">
        <v>4</v>
      </c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27"/>
    </row>
    <row r="11" spans="1:35" x14ac:dyDescent="0.25">
      <c r="A11" s="4"/>
      <c r="B11" s="16" t="s">
        <v>28</v>
      </c>
      <c r="C11" s="11"/>
      <c r="D11" s="11" t="s">
        <v>4</v>
      </c>
      <c r="E11" s="9"/>
      <c r="F11" s="10"/>
      <c r="G11" s="10"/>
      <c r="H11" s="11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27"/>
    </row>
    <row r="12" spans="1:35" x14ac:dyDescent="0.25">
      <c r="A12" s="4"/>
      <c r="B12" s="16" t="s">
        <v>32</v>
      </c>
      <c r="C12" s="11"/>
      <c r="D12" s="11" t="s">
        <v>4</v>
      </c>
      <c r="E12" s="9"/>
      <c r="F12" s="10"/>
      <c r="G12" s="10"/>
      <c r="H12" s="11"/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27"/>
    </row>
    <row r="13" spans="1:35" x14ac:dyDescent="0.25">
      <c r="A13" s="4"/>
      <c r="B13" s="16" t="s">
        <v>29</v>
      </c>
      <c r="C13" s="11"/>
      <c r="D13" s="11" t="s">
        <v>4</v>
      </c>
      <c r="E13" s="9"/>
      <c r="F13" s="10"/>
      <c r="G13" s="10"/>
      <c r="H13" s="11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7"/>
    </row>
    <row r="14" spans="1:35" x14ac:dyDescent="0.25">
      <c r="A14" s="4"/>
      <c r="B14" s="16" t="s">
        <v>30</v>
      </c>
      <c r="C14" s="11"/>
      <c r="D14" s="11" t="s">
        <v>4</v>
      </c>
      <c r="E14" s="9"/>
      <c r="F14" s="10"/>
      <c r="G14" s="10"/>
      <c r="H14" s="11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27"/>
    </row>
    <row r="15" spans="1:35" x14ac:dyDescent="0.25">
      <c r="A15" s="4"/>
      <c r="B15" s="16" t="s">
        <v>31</v>
      </c>
      <c r="C15" s="11"/>
      <c r="D15" s="11" t="s">
        <v>4</v>
      </c>
      <c r="E15" s="9"/>
      <c r="F15" s="10"/>
      <c r="G15" s="10"/>
      <c r="H15" s="11"/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27"/>
    </row>
    <row r="16" spans="1:35" x14ac:dyDescent="0.25">
      <c r="A16" s="4"/>
      <c r="B16" s="16" t="s">
        <v>0</v>
      </c>
      <c r="C16" s="11"/>
      <c r="D16" s="11" t="s">
        <v>4</v>
      </c>
      <c r="E16" s="9"/>
      <c r="F16" s="10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27"/>
    </row>
    <row r="17" spans="1:72" x14ac:dyDescent="0.25">
      <c r="A17" s="4"/>
      <c r="B17" s="16" t="s">
        <v>1</v>
      </c>
      <c r="C17" s="11"/>
      <c r="D17" s="11" t="s">
        <v>4</v>
      </c>
      <c r="E17" s="9"/>
      <c r="F17" s="10"/>
      <c r="G17" s="10"/>
      <c r="H17" s="11"/>
      <c r="I17" s="1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27"/>
    </row>
    <row r="18" spans="1:72" ht="22.5" x14ac:dyDescent="0.3">
      <c r="A18" s="4"/>
      <c r="B18" s="109" t="s">
        <v>52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27"/>
    </row>
    <row r="19" spans="1:72" ht="22.5" x14ac:dyDescent="0.3">
      <c r="A19" s="4"/>
      <c r="B19" s="38"/>
      <c r="C19" s="39"/>
      <c r="D19" s="39"/>
      <c r="E19" s="39"/>
      <c r="F19" s="39"/>
      <c r="G19" s="40"/>
      <c r="H19" s="40"/>
      <c r="I19" s="40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27"/>
    </row>
    <row r="20" spans="1:72" ht="25.5" customHeight="1" x14ac:dyDescent="0.25">
      <c r="A20" s="4"/>
      <c r="B20" s="83" t="s">
        <v>35</v>
      </c>
      <c r="C20" s="77" t="s">
        <v>34</v>
      </c>
      <c r="D20" s="78"/>
      <c r="E20" s="81" t="s">
        <v>2</v>
      </c>
      <c r="F20" s="111" t="s">
        <v>23</v>
      </c>
      <c r="G20" s="111" t="s">
        <v>54</v>
      </c>
      <c r="H20" s="140"/>
      <c r="I20" s="98" t="s">
        <v>9</v>
      </c>
      <c r="J20" s="98"/>
      <c r="K20" s="98" t="s">
        <v>10</v>
      </c>
      <c r="L20" s="98"/>
      <c r="M20" s="98" t="s">
        <v>11</v>
      </c>
      <c r="N20" s="98"/>
      <c r="O20" s="98" t="s">
        <v>12</v>
      </c>
      <c r="P20" s="98"/>
      <c r="Q20" s="98" t="s">
        <v>13</v>
      </c>
      <c r="R20" s="98"/>
      <c r="S20" s="98" t="s">
        <v>14</v>
      </c>
      <c r="T20" s="98"/>
      <c r="U20" s="98" t="s">
        <v>15</v>
      </c>
      <c r="V20" s="98"/>
      <c r="W20" s="98" t="s">
        <v>16</v>
      </c>
      <c r="X20" s="98"/>
      <c r="Y20" s="98" t="s">
        <v>17</v>
      </c>
      <c r="Z20" s="98"/>
      <c r="AA20" s="98" t="s">
        <v>18</v>
      </c>
      <c r="AB20" s="98"/>
      <c r="AC20" s="98" t="s">
        <v>19</v>
      </c>
      <c r="AD20" s="98"/>
      <c r="AE20" s="98" t="s">
        <v>20</v>
      </c>
      <c r="AF20" s="98"/>
      <c r="AG20" s="81" t="s">
        <v>8</v>
      </c>
      <c r="AH20" s="81" t="s">
        <v>21</v>
      </c>
      <c r="AI20" s="27"/>
    </row>
    <row r="21" spans="1:72" ht="21" customHeight="1" x14ac:dyDescent="0.25">
      <c r="A21" s="4"/>
      <c r="B21" s="84"/>
      <c r="C21" s="30" t="s">
        <v>5</v>
      </c>
      <c r="D21" s="30" t="s">
        <v>6</v>
      </c>
      <c r="E21" s="82"/>
      <c r="F21" s="112"/>
      <c r="G21" s="112"/>
      <c r="H21" s="141"/>
      <c r="I21" s="30" t="s">
        <v>40</v>
      </c>
      <c r="J21" s="30" t="s">
        <v>42</v>
      </c>
      <c r="K21" s="30" t="s">
        <v>40</v>
      </c>
      <c r="L21" s="30" t="s">
        <v>42</v>
      </c>
      <c r="M21" s="30" t="s">
        <v>40</v>
      </c>
      <c r="N21" s="30" t="s">
        <v>42</v>
      </c>
      <c r="O21" s="30" t="s">
        <v>40</v>
      </c>
      <c r="P21" s="30" t="s">
        <v>42</v>
      </c>
      <c r="Q21" s="30" t="s">
        <v>40</v>
      </c>
      <c r="R21" s="30" t="s">
        <v>42</v>
      </c>
      <c r="S21" s="30" t="s">
        <v>40</v>
      </c>
      <c r="T21" s="30" t="s">
        <v>42</v>
      </c>
      <c r="U21" s="30" t="s">
        <v>40</v>
      </c>
      <c r="V21" s="30" t="s">
        <v>42</v>
      </c>
      <c r="W21" s="30" t="s">
        <v>40</v>
      </c>
      <c r="X21" s="30" t="s">
        <v>42</v>
      </c>
      <c r="Y21" s="30" t="s">
        <v>40</v>
      </c>
      <c r="Z21" s="30" t="s">
        <v>42</v>
      </c>
      <c r="AA21" s="30" t="s">
        <v>40</v>
      </c>
      <c r="AB21" s="30" t="s">
        <v>42</v>
      </c>
      <c r="AC21" s="30" t="s">
        <v>40</v>
      </c>
      <c r="AD21" s="30" t="s">
        <v>42</v>
      </c>
      <c r="AE21" s="30" t="s">
        <v>40</v>
      </c>
      <c r="AF21" s="30" t="s">
        <v>42</v>
      </c>
      <c r="AG21" s="82"/>
      <c r="AH21" s="82"/>
      <c r="AI21" s="27"/>
    </row>
    <row r="22" spans="1:72" ht="21" customHeight="1" x14ac:dyDescent="0.25">
      <c r="A22" s="4"/>
      <c r="B22" s="115">
        <v>1</v>
      </c>
      <c r="C22" s="118" t="s">
        <v>36</v>
      </c>
      <c r="D22" s="121">
        <v>3456789</v>
      </c>
      <c r="E22" s="121">
        <v>145</v>
      </c>
      <c r="F22" s="102" t="s">
        <v>37</v>
      </c>
      <c r="G22" s="124" t="s">
        <v>7</v>
      </c>
      <c r="H22" s="125"/>
      <c r="I22" s="61"/>
      <c r="J22" s="63">
        <v>5000000</v>
      </c>
      <c r="K22" s="63"/>
      <c r="L22" s="64">
        <v>5000000</v>
      </c>
      <c r="M22" s="63"/>
      <c r="N22" s="64">
        <v>5000000</v>
      </c>
      <c r="O22" s="63"/>
      <c r="P22" s="64">
        <v>5000000</v>
      </c>
      <c r="Q22" s="63"/>
      <c r="R22" s="64">
        <v>5000000</v>
      </c>
      <c r="S22" s="63"/>
      <c r="T22" s="64">
        <v>5000000</v>
      </c>
      <c r="U22" s="63"/>
      <c r="V22" s="64">
        <v>5000000</v>
      </c>
      <c r="W22" s="63"/>
      <c r="X22" s="64">
        <v>5000000</v>
      </c>
      <c r="Y22" s="63"/>
      <c r="Z22" s="64">
        <v>5000000</v>
      </c>
      <c r="AA22" s="63"/>
      <c r="AB22" s="64">
        <v>5000000</v>
      </c>
      <c r="AC22" s="63"/>
      <c r="AD22" s="64">
        <v>5000000</v>
      </c>
      <c r="AE22" s="63"/>
      <c r="AF22" s="64">
        <v>5000000</v>
      </c>
      <c r="AG22" s="64">
        <f>SUM(J22:AF22)/12</f>
        <v>5000000</v>
      </c>
      <c r="AH22" s="65">
        <f>SUM(I22:AG22)</f>
        <v>65000000</v>
      </c>
      <c r="AI22" s="27"/>
    </row>
    <row r="23" spans="1:72" ht="22.5" x14ac:dyDescent="0.25">
      <c r="A23" s="4"/>
      <c r="B23" s="116"/>
      <c r="C23" s="119"/>
      <c r="D23" s="122"/>
      <c r="E23" s="122"/>
      <c r="F23" s="103"/>
      <c r="G23" s="35" t="s">
        <v>38</v>
      </c>
      <c r="H23" s="32" t="s">
        <v>26</v>
      </c>
      <c r="I23" s="56">
        <v>32</v>
      </c>
      <c r="J23" s="50">
        <f>J22*1.7/240*I23</f>
        <v>1133333.3333333333</v>
      </c>
      <c r="K23" s="56">
        <v>32</v>
      </c>
      <c r="L23" s="58">
        <f>L22*1.7/240*K23</f>
        <v>1133333.3333333333</v>
      </c>
      <c r="M23" s="56">
        <v>32</v>
      </c>
      <c r="N23" s="58">
        <f>N22*1.7/240*M23</f>
        <v>1133333.3333333333</v>
      </c>
      <c r="O23" s="56">
        <v>32</v>
      </c>
      <c r="P23" s="58">
        <f>P22*1.7/240*O23</f>
        <v>1133333.3333333333</v>
      </c>
      <c r="Q23" s="56">
        <v>32</v>
      </c>
      <c r="R23" s="58">
        <f>R22*1.7/240*Q23</f>
        <v>1133333.3333333333</v>
      </c>
      <c r="S23" s="56">
        <v>32</v>
      </c>
      <c r="T23" s="58">
        <f>T22*1.7/240*S23</f>
        <v>1133333.3333333333</v>
      </c>
      <c r="U23" s="56">
        <v>32</v>
      </c>
      <c r="V23" s="58">
        <f>V22*1.7/240*U23</f>
        <v>1133333.3333333333</v>
      </c>
      <c r="W23" s="56">
        <v>32</v>
      </c>
      <c r="X23" s="58">
        <f>X22*1.7/240*W23</f>
        <v>1133333.3333333333</v>
      </c>
      <c r="Y23" s="56">
        <v>30</v>
      </c>
      <c r="Z23" s="58">
        <f>Z22*1.7/240*Y23</f>
        <v>1062500</v>
      </c>
      <c r="AA23" s="56">
        <v>30</v>
      </c>
      <c r="AB23" s="58">
        <f>AB22*1.7/240*AA23</f>
        <v>1062500</v>
      </c>
      <c r="AC23" s="56">
        <v>30</v>
      </c>
      <c r="AD23" s="58">
        <f>AD22*1.7/240*AC23</f>
        <v>1062500</v>
      </c>
      <c r="AE23" s="56">
        <v>30</v>
      </c>
      <c r="AF23" s="58">
        <f>AF22*1.7/240*AE23</f>
        <v>1062500</v>
      </c>
      <c r="AG23" s="58">
        <f>+(J23+L23+N23+P23+R23+T23+V23+X23+Z23+AB23+AD23+AF23)/12</f>
        <v>1109722.2222222222</v>
      </c>
      <c r="AH23" s="54">
        <f>SUM(J23:AG23)</f>
        <v>14426732.888888888</v>
      </c>
      <c r="AI23" s="42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</row>
    <row r="24" spans="1:72" ht="21" customHeight="1" x14ac:dyDescent="0.25">
      <c r="A24" s="4"/>
      <c r="B24" s="116"/>
      <c r="C24" s="119"/>
      <c r="D24" s="122"/>
      <c r="E24" s="122"/>
      <c r="F24" s="103"/>
      <c r="G24" s="35" t="s">
        <v>39</v>
      </c>
      <c r="H24" s="32" t="s">
        <v>27</v>
      </c>
      <c r="I24" s="56">
        <v>20</v>
      </c>
      <c r="J24" s="50">
        <f>J22*1.7/240*I24</f>
        <v>708333.33333333326</v>
      </c>
      <c r="K24" s="56">
        <v>20</v>
      </c>
      <c r="L24" s="58">
        <f>L22*1.7/240*K24</f>
        <v>708333.33333333326</v>
      </c>
      <c r="M24" s="56">
        <v>20</v>
      </c>
      <c r="N24" s="58">
        <f>N22*1.7/240*M24</f>
        <v>708333.33333333326</v>
      </c>
      <c r="O24" s="56">
        <v>20</v>
      </c>
      <c r="P24" s="58">
        <f>P22*1.7/240*O24</f>
        <v>708333.33333333326</v>
      </c>
      <c r="Q24" s="56">
        <v>20</v>
      </c>
      <c r="R24" s="58">
        <f>R22*1.7/240*Q24</f>
        <v>708333.33333333326</v>
      </c>
      <c r="S24" s="56">
        <v>20</v>
      </c>
      <c r="T24" s="58">
        <f>T22*1.7/240*S24</f>
        <v>708333.33333333326</v>
      </c>
      <c r="U24" s="56">
        <v>20</v>
      </c>
      <c r="V24" s="58">
        <f>V22*1.7/240*U24</f>
        <v>708333.33333333326</v>
      </c>
      <c r="W24" s="56">
        <v>20</v>
      </c>
      <c r="X24" s="58">
        <f>X22*1.7/240*W24</f>
        <v>708333.33333333326</v>
      </c>
      <c r="Y24" s="56">
        <v>20</v>
      </c>
      <c r="Z24" s="58">
        <f>Z22*1.7/240*Y24</f>
        <v>708333.33333333326</v>
      </c>
      <c r="AA24" s="56">
        <v>10</v>
      </c>
      <c r="AB24" s="58">
        <f>AB22*1.7/240*AA24</f>
        <v>354166.66666666663</v>
      </c>
      <c r="AC24" s="56">
        <v>10</v>
      </c>
      <c r="AD24" s="58">
        <f>AD22*1.7/240*AC24</f>
        <v>354166.66666666663</v>
      </c>
      <c r="AE24" s="56">
        <v>10</v>
      </c>
      <c r="AF24" s="58">
        <f>AF22*1.7/240*AE24</f>
        <v>354166.66666666663</v>
      </c>
      <c r="AG24" s="58">
        <f>+(J24+L24+N24+P24+R24+T24+V24+X24+Z24+AB24+AD24+AF24)/12</f>
        <v>619791.66666666663</v>
      </c>
      <c r="AH24" s="54">
        <f>SUM(J24:AG24)</f>
        <v>8057481.666666666</v>
      </c>
      <c r="AI24" s="42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</row>
    <row r="25" spans="1:72" x14ac:dyDescent="0.25">
      <c r="A25" s="4"/>
      <c r="B25" s="117"/>
      <c r="C25" s="120"/>
      <c r="D25" s="123"/>
      <c r="E25" s="123"/>
      <c r="F25" s="104"/>
      <c r="G25" s="124" t="s">
        <v>55</v>
      </c>
      <c r="H25" s="125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62"/>
      <c r="AH25" s="62"/>
      <c r="AI25" s="42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</row>
    <row r="26" spans="1:72" ht="21" customHeight="1" x14ac:dyDescent="0.25">
      <c r="A26" s="4"/>
      <c r="B26" s="126">
        <v>2</v>
      </c>
      <c r="C26" s="129"/>
      <c r="D26" s="132"/>
      <c r="E26" s="132"/>
      <c r="F26" s="135" t="s">
        <v>37</v>
      </c>
      <c r="G26" s="138" t="s">
        <v>7</v>
      </c>
      <c r="H26" s="139"/>
      <c r="I26" s="60"/>
      <c r="J26" s="66"/>
      <c r="K26" s="66"/>
      <c r="L26" s="67"/>
      <c r="M26" s="66"/>
      <c r="N26" s="67"/>
      <c r="O26" s="66"/>
      <c r="P26" s="67"/>
      <c r="Q26" s="66"/>
      <c r="R26" s="67"/>
      <c r="S26" s="66"/>
      <c r="T26" s="67"/>
      <c r="U26" s="66"/>
      <c r="V26" s="67"/>
      <c r="W26" s="66"/>
      <c r="X26" s="67"/>
      <c r="Y26" s="66"/>
      <c r="Z26" s="67"/>
      <c r="AA26" s="66"/>
      <c r="AB26" s="67"/>
      <c r="AC26" s="66"/>
      <c r="AD26" s="67"/>
      <c r="AE26" s="66"/>
      <c r="AF26" s="67"/>
      <c r="AG26" s="67"/>
      <c r="AH26" s="68"/>
      <c r="AI26" s="27"/>
    </row>
    <row r="27" spans="1:72" ht="22.5" x14ac:dyDescent="0.25">
      <c r="A27" s="4"/>
      <c r="B27" s="127"/>
      <c r="C27" s="130"/>
      <c r="D27" s="133"/>
      <c r="E27" s="133"/>
      <c r="F27" s="136"/>
      <c r="G27" s="36" t="s">
        <v>38</v>
      </c>
      <c r="H27" s="60" t="s">
        <v>26</v>
      </c>
      <c r="I27" s="69"/>
      <c r="J27" s="59"/>
      <c r="K27" s="69"/>
      <c r="L27" s="59"/>
      <c r="M27" s="69"/>
      <c r="N27" s="59"/>
      <c r="O27" s="69"/>
      <c r="P27" s="59"/>
      <c r="Q27" s="69"/>
      <c r="R27" s="59"/>
      <c r="S27" s="69"/>
      <c r="T27" s="59"/>
      <c r="U27" s="69"/>
      <c r="V27" s="59"/>
      <c r="W27" s="69"/>
      <c r="X27" s="59"/>
      <c r="Y27" s="69"/>
      <c r="Z27" s="59"/>
      <c r="AA27" s="69"/>
      <c r="AB27" s="59"/>
      <c r="AC27" s="69"/>
      <c r="AD27" s="59"/>
      <c r="AE27" s="69"/>
      <c r="AF27" s="59"/>
      <c r="AG27" s="59"/>
      <c r="AH27" s="47"/>
      <c r="AI27" s="42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</row>
    <row r="28" spans="1:72" ht="21" customHeight="1" x14ac:dyDescent="0.25">
      <c r="A28" s="4"/>
      <c r="B28" s="127"/>
      <c r="C28" s="130"/>
      <c r="D28" s="133"/>
      <c r="E28" s="133"/>
      <c r="F28" s="136"/>
      <c r="G28" s="36" t="s">
        <v>39</v>
      </c>
      <c r="H28" s="60" t="s">
        <v>27</v>
      </c>
      <c r="I28" s="69"/>
      <c r="J28" s="59"/>
      <c r="K28" s="69"/>
      <c r="L28" s="59"/>
      <c r="M28" s="69"/>
      <c r="N28" s="59"/>
      <c r="O28" s="69"/>
      <c r="P28" s="59"/>
      <c r="Q28" s="69"/>
      <c r="R28" s="59"/>
      <c r="S28" s="69"/>
      <c r="T28" s="59"/>
      <c r="U28" s="69"/>
      <c r="V28" s="59"/>
      <c r="W28" s="69"/>
      <c r="X28" s="59"/>
      <c r="Y28" s="69"/>
      <c r="Z28" s="59"/>
      <c r="AA28" s="69"/>
      <c r="AB28" s="59"/>
      <c r="AC28" s="69"/>
      <c r="AD28" s="59"/>
      <c r="AE28" s="69"/>
      <c r="AF28" s="59"/>
      <c r="AG28" s="59"/>
      <c r="AH28" s="47"/>
      <c r="AI28" s="42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</row>
    <row r="29" spans="1:72" x14ac:dyDescent="0.25">
      <c r="A29" s="4"/>
      <c r="B29" s="128"/>
      <c r="C29" s="131"/>
      <c r="D29" s="134"/>
      <c r="E29" s="134"/>
      <c r="F29" s="137"/>
      <c r="G29" s="138" t="s">
        <v>55</v>
      </c>
      <c r="H29" s="139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70"/>
      <c r="AH29" s="70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</row>
    <row r="30" spans="1:72" ht="21" customHeight="1" x14ac:dyDescent="0.25">
      <c r="A30" s="4"/>
      <c r="B30" s="115">
        <v>3</v>
      </c>
      <c r="C30" s="118"/>
      <c r="D30" s="121"/>
      <c r="E30" s="121"/>
      <c r="F30" s="102" t="s">
        <v>37</v>
      </c>
      <c r="G30" s="124" t="s">
        <v>7</v>
      </c>
      <c r="H30" s="125"/>
      <c r="I30" s="61"/>
      <c r="J30" s="63"/>
      <c r="K30" s="63"/>
      <c r="L30" s="64"/>
      <c r="M30" s="63"/>
      <c r="N30" s="64"/>
      <c r="O30" s="63"/>
      <c r="P30" s="64"/>
      <c r="Q30" s="63"/>
      <c r="R30" s="64"/>
      <c r="S30" s="63"/>
      <c r="T30" s="64"/>
      <c r="U30" s="63"/>
      <c r="V30" s="64"/>
      <c r="W30" s="63"/>
      <c r="X30" s="64"/>
      <c r="Y30" s="63"/>
      <c r="Z30" s="64"/>
      <c r="AA30" s="63"/>
      <c r="AB30" s="64"/>
      <c r="AC30" s="63"/>
      <c r="AD30" s="64"/>
      <c r="AE30" s="63"/>
      <c r="AF30" s="64"/>
      <c r="AG30" s="64"/>
      <c r="AH30" s="65"/>
      <c r="AI30" s="27"/>
    </row>
    <row r="31" spans="1:72" ht="22.5" x14ac:dyDescent="0.25">
      <c r="A31" s="4"/>
      <c r="B31" s="116"/>
      <c r="C31" s="119"/>
      <c r="D31" s="122"/>
      <c r="E31" s="122"/>
      <c r="F31" s="103"/>
      <c r="G31" s="35" t="s">
        <v>38</v>
      </c>
      <c r="H31" s="61" t="s">
        <v>26</v>
      </c>
      <c r="I31" s="56"/>
      <c r="J31" s="58"/>
      <c r="K31" s="56"/>
      <c r="L31" s="58"/>
      <c r="M31" s="56"/>
      <c r="N31" s="58"/>
      <c r="O31" s="56"/>
      <c r="P31" s="58"/>
      <c r="Q31" s="56"/>
      <c r="R31" s="58"/>
      <c r="S31" s="56"/>
      <c r="T31" s="58"/>
      <c r="U31" s="56"/>
      <c r="V31" s="58"/>
      <c r="W31" s="56"/>
      <c r="X31" s="58"/>
      <c r="Y31" s="56"/>
      <c r="Z31" s="58"/>
      <c r="AA31" s="56"/>
      <c r="AB31" s="58"/>
      <c r="AC31" s="56"/>
      <c r="AD31" s="58"/>
      <c r="AE31" s="56"/>
      <c r="AF31" s="58"/>
      <c r="AG31" s="58"/>
      <c r="AH31" s="57"/>
      <c r="AI31" s="42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</row>
    <row r="32" spans="1:72" ht="21" customHeight="1" x14ac:dyDescent="0.25">
      <c r="A32" s="4"/>
      <c r="B32" s="116"/>
      <c r="C32" s="119"/>
      <c r="D32" s="122"/>
      <c r="E32" s="122"/>
      <c r="F32" s="103"/>
      <c r="G32" s="35" t="s">
        <v>39</v>
      </c>
      <c r="H32" s="61" t="s">
        <v>27</v>
      </c>
      <c r="I32" s="56"/>
      <c r="J32" s="58"/>
      <c r="K32" s="56"/>
      <c r="L32" s="58"/>
      <c r="M32" s="56"/>
      <c r="N32" s="58"/>
      <c r="O32" s="56"/>
      <c r="P32" s="58"/>
      <c r="Q32" s="56"/>
      <c r="R32" s="58"/>
      <c r="S32" s="56"/>
      <c r="T32" s="58"/>
      <c r="U32" s="56"/>
      <c r="V32" s="58"/>
      <c r="W32" s="56"/>
      <c r="X32" s="58"/>
      <c r="Y32" s="56"/>
      <c r="Z32" s="58"/>
      <c r="AA32" s="56"/>
      <c r="AB32" s="58"/>
      <c r="AC32" s="56"/>
      <c r="AD32" s="58"/>
      <c r="AE32" s="56"/>
      <c r="AF32" s="58"/>
      <c r="AG32" s="58"/>
      <c r="AH32" s="57"/>
      <c r="AI32" s="42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</row>
    <row r="33" spans="1:72" x14ac:dyDescent="0.25">
      <c r="A33" s="4"/>
      <c r="B33" s="117"/>
      <c r="C33" s="120"/>
      <c r="D33" s="123"/>
      <c r="E33" s="123"/>
      <c r="F33" s="104"/>
      <c r="G33" s="124" t="s">
        <v>55</v>
      </c>
      <c r="H33" s="125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62"/>
      <c r="AH33" s="62"/>
      <c r="AI33" s="42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</row>
    <row r="34" spans="1:72" s="2" customFormat="1" ht="15" customHeight="1" x14ac:dyDescent="0.2">
      <c r="A34" s="6"/>
      <c r="B34" s="17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4"/>
      <c r="AH34" s="74"/>
      <c r="AI34" s="44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</row>
    <row r="35" spans="1:72" s="2" customFormat="1" ht="11.25" x14ac:dyDescent="0.2">
      <c r="A35" s="6"/>
      <c r="B35" s="17"/>
      <c r="C35" s="55"/>
      <c r="D35" s="55"/>
      <c r="E35" s="55"/>
      <c r="F35" s="55"/>
      <c r="G35" s="55"/>
      <c r="H35" s="55"/>
      <c r="I35" s="55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28"/>
    </row>
    <row r="36" spans="1:72" s="2" customFormat="1" ht="11.25" x14ac:dyDescent="0.2">
      <c r="A36" s="6"/>
      <c r="B36" s="41" t="s">
        <v>56</v>
      </c>
      <c r="C36" s="55"/>
      <c r="D36" s="55"/>
      <c r="E36" s="55"/>
      <c r="F36" s="55"/>
      <c r="G36" s="55"/>
      <c r="H36" s="55"/>
      <c r="I36" s="55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8"/>
      <c r="AA36" s="8"/>
      <c r="AB36" s="8"/>
      <c r="AC36" s="142" t="s">
        <v>58</v>
      </c>
      <c r="AD36" s="142"/>
      <c r="AE36" s="142" t="s">
        <v>57</v>
      </c>
      <c r="AF36" s="142"/>
      <c r="AG36" s="142" t="s">
        <v>57</v>
      </c>
      <c r="AH36" s="142"/>
      <c r="AI36" s="28"/>
    </row>
    <row r="37" spans="1:72" s="2" customFormat="1" ht="11.25" x14ac:dyDescent="0.2">
      <c r="A37" s="6"/>
      <c r="B37" s="17"/>
      <c r="C37" s="55"/>
      <c r="D37" s="55"/>
      <c r="E37" s="55"/>
      <c r="F37" s="55"/>
      <c r="G37" s="55"/>
      <c r="H37" s="55"/>
      <c r="I37" s="55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79" t="s">
        <v>49</v>
      </c>
      <c r="AA37" s="95"/>
      <c r="AB37" s="80"/>
      <c r="AC37" s="91">
        <f>SUM(AH23:AH25)</f>
        <v>22484214.555555552</v>
      </c>
      <c r="AD37" s="91"/>
      <c r="AE37" s="91"/>
      <c r="AF37" s="91"/>
      <c r="AG37" s="92"/>
      <c r="AH37" s="92"/>
      <c r="AI37" s="28"/>
    </row>
    <row r="38" spans="1:72" s="2" customFormat="1" ht="11.25" x14ac:dyDescent="0.2">
      <c r="A38" s="6"/>
      <c r="B38" s="17"/>
      <c r="C38" s="55"/>
      <c r="D38" s="55"/>
      <c r="E38" s="55"/>
      <c r="F38" s="55"/>
      <c r="G38" s="55"/>
      <c r="H38" s="55"/>
      <c r="I38" s="55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79" t="s">
        <v>24</v>
      </c>
      <c r="AA38" s="95"/>
      <c r="AB38" s="80"/>
      <c r="AC38" s="91"/>
      <c r="AD38" s="91"/>
      <c r="AE38" s="91"/>
      <c r="AF38" s="91"/>
      <c r="AG38" s="92"/>
      <c r="AH38" s="92"/>
      <c r="AI38" s="28"/>
    </row>
    <row r="39" spans="1:72" s="2" customFormat="1" ht="11.25" x14ac:dyDescent="0.2">
      <c r="A39" s="6"/>
      <c r="B39" s="17"/>
      <c r="C39" s="55"/>
      <c r="D39" s="55"/>
      <c r="E39" s="55"/>
      <c r="F39" s="55"/>
      <c r="G39" s="55"/>
      <c r="H39" s="55"/>
      <c r="I39" s="5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79" t="s">
        <v>25</v>
      </c>
      <c r="AA39" s="95"/>
      <c r="AB39" s="80"/>
      <c r="AC39" s="91"/>
      <c r="AD39" s="91"/>
      <c r="AE39" s="92"/>
      <c r="AF39" s="92"/>
      <c r="AG39" s="92"/>
      <c r="AH39" s="92"/>
      <c r="AI39" s="28"/>
    </row>
    <row r="40" spans="1:72" s="2" customFormat="1" ht="11.25" x14ac:dyDescent="0.2">
      <c r="A40" s="6"/>
      <c r="B40" s="17"/>
      <c r="C40" s="55"/>
      <c r="D40" s="55"/>
      <c r="E40" s="55"/>
      <c r="F40" s="55"/>
      <c r="G40" s="55"/>
      <c r="H40" s="55"/>
      <c r="I40" s="55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28"/>
    </row>
    <row r="41" spans="1:72" x14ac:dyDescent="0.25">
      <c r="A41" s="4"/>
      <c r="B41" s="18"/>
      <c r="C41" s="10"/>
      <c r="D41" s="10"/>
      <c r="E41" s="10"/>
      <c r="F41" s="10"/>
      <c r="G41" s="10"/>
      <c r="H41" s="10"/>
      <c r="I41" s="10"/>
      <c r="J41" s="12"/>
      <c r="K41" s="1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37"/>
      <c r="AA41" s="37"/>
      <c r="AB41" s="33"/>
      <c r="AC41" s="33"/>
      <c r="AD41" s="10"/>
      <c r="AE41" s="10"/>
      <c r="AF41" s="33"/>
      <c r="AG41" s="10"/>
      <c r="AH41" s="10"/>
      <c r="AI41" s="27"/>
    </row>
    <row r="42" spans="1:72" x14ac:dyDescent="0.25">
      <c r="A42" s="4"/>
      <c r="B42" s="18"/>
      <c r="C42" s="13"/>
      <c r="D42" s="13"/>
      <c r="E42" s="13"/>
      <c r="F42" s="13"/>
      <c r="G42" s="13"/>
      <c r="H42" s="13"/>
      <c r="I42" s="13"/>
      <c r="J42" s="14"/>
      <c r="K42" s="14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37"/>
      <c r="AA42" s="37"/>
      <c r="AB42" s="33"/>
      <c r="AC42" s="33"/>
      <c r="AD42" s="10"/>
      <c r="AE42" s="10"/>
      <c r="AF42" s="33"/>
      <c r="AG42" s="10"/>
      <c r="AH42" s="10"/>
      <c r="AI42" s="27"/>
    </row>
    <row r="43" spans="1:72" x14ac:dyDescent="0.25">
      <c r="A43" s="4"/>
      <c r="B43" s="19"/>
      <c r="C43" s="13"/>
      <c r="D43" s="13"/>
      <c r="E43" s="13"/>
      <c r="F43" s="13"/>
      <c r="G43" s="13"/>
      <c r="H43" s="13"/>
      <c r="I43" s="1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37"/>
      <c r="AA43" s="37"/>
      <c r="AB43" s="33"/>
      <c r="AC43" s="33"/>
      <c r="AD43" s="10"/>
      <c r="AE43" s="10"/>
      <c r="AF43" s="33"/>
      <c r="AG43" s="10"/>
      <c r="AH43" s="10"/>
      <c r="AI43" s="27"/>
    </row>
    <row r="44" spans="1:72" x14ac:dyDescent="0.25">
      <c r="A44" s="4"/>
      <c r="B44" s="19"/>
      <c r="C44" s="13"/>
      <c r="D44" s="13"/>
      <c r="E44" s="13"/>
      <c r="F44" s="13"/>
      <c r="G44" s="13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27"/>
    </row>
    <row r="45" spans="1:72" ht="15.75" thickBot="1" x14ac:dyDescent="0.3">
      <c r="A45" s="4"/>
      <c r="B45" s="20"/>
      <c r="C45" s="21"/>
      <c r="D45" s="21"/>
      <c r="E45" s="21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9"/>
    </row>
    <row r="46" spans="1:72" ht="15.75" thickTop="1" x14ac:dyDescent="0.25"/>
  </sheetData>
  <mergeCells count="94">
    <mergeCell ref="AE36:AF36"/>
    <mergeCell ref="AG36:AH36"/>
    <mergeCell ref="Z37:AB37"/>
    <mergeCell ref="AC37:AD37"/>
    <mergeCell ref="AE37:AF37"/>
    <mergeCell ref="AG37:AH37"/>
    <mergeCell ref="AE38:AF38"/>
    <mergeCell ref="AG38:AH38"/>
    <mergeCell ref="Z39:AB39"/>
    <mergeCell ref="AC39:AD39"/>
    <mergeCell ref="AE39:AF39"/>
    <mergeCell ref="AG39:AH39"/>
    <mergeCell ref="Z38:AB38"/>
    <mergeCell ref="S29:T29"/>
    <mergeCell ref="U29:V29"/>
    <mergeCell ref="W29:X29"/>
    <mergeCell ref="W25:X25"/>
    <mergeCell ref="AC38:AD38"/>
    <mergeCell ref="AC36:AD36"/>
    <mergeCell ref="I29:J29"/>
    <mergeCell ref="K29:L29"/>
    <mergeCell ref="M29:N29"/>
    <mergeCell ref="O29:P29"/>
    <mergeCell ref="Q29:R29"/>
    <mergeCell ref="AE25:AF25"/>
    <mergeCell ref="K25:L25"/>
    <mergeCell ref="M25:N25"/>
    <mergeCell ref="O25:P25"/>
    <mergeCell ref="Q25:R25"/>
    <mergeCell ref="S25:T25"/>
    <mergeCell ref="U25:V25"/>
    <mergeCell ref="E20:E21"/>
    <mergeCell ref="G20:H21"/>
    <mergeCell ref="Y25:Z25"/>
    <mergeCell ref="AA25:AB25"/>
    <mergeCell ref="AC25:AD25"/>
    <mergeCell ref="I25:J25"/>
    <mergeCell ref="AH20:AH21"/>
    <mergeCell ref="M20:N20"/>
    <mergeCell ref="O20:P20"/>
    <mergeCell ref="Q20:R20"/>
    <mergeCell ref="S20:T20"/>
    <mergeCell ref="U20:V20"/>
    <mergeCell ref="W20:X20"/>
    <mergeCell ref="G26:H26"/>
    <mergeCell ref="G29:H29"/>
    <mergeCell ref="G25:H25"/>
    <mergeCell ref="B8:AI8"/>
    <mergeCell ref="B9:AH9"/>
    <mergeCell ref="B18:AH18"/>
    <mergeCell ref="B20:B21"/>
    <mergeCell ref="C20:D20"/>
    <mergeCell ref="F20:F21"/>
    <mergeCell ref="I20:J20"/>
    <mergeCell ref="K20:L20"/>
    <mergeCell ref="Y20:Z20"/>
    <mergeCell ref="AA20:AB20"/>
    <mergeCell ref="AC20:AD20"/>
    <mergeCell ref="AE20:AF20"/>
    <mergeCell ref="AG20:AG21"/>
    <mergeCell ref="B26:B29"/>
    <mergeCell ref="C26:C29"/>
    <mergeCell ref="D26:D29"/>
    <mergeCell ref="E26:E29"/>
    <mergeCell ref="F26:F29"/>
    <mergeCell ref="G22:H22"/>
    <mergeCell ref="B22:B25"/>
    <mergeCell ref="C22:C25"/>
    <mergeCell ref="D22:D25"/>
    <mergeCell ref="E22:E25"/>
    <mergeCell ref="F22:F25"/>
    <mergeCell ref="Y33:Z33"/>
    <mergeCell ref="AA33:AB33"/>
    <mergeCell ref="AC33:AD33"/>
    <mergeCell ref="AE33:AF33"/>
    <mergeCell ref="Y29:Z29"/>
    <mergeCell ref="AA29:AB29"/>
    <mergeCell ref="AC29:AD29"/>
    <mergeCell ref="AE29:AF29"/>
    <mergeCell ref="B30:B33"/>
    <mergeCell ref="C30:C33"/>
    <mergeCell ref="D30:D33"/>
    <mergeCell ref="E30:E33"/>
    <mergeCell ref="F30:F33"/>
    <mergeCell ref="G30:H30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Nombrados con Matriz</vt:lpstr>
      <vt:lpstr>Nombrados sin Matriz</vt:lpstr>
      <vt:lpstr>Contratados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Candia</dc:creator>
  <cp:lastModifiedBy>Victor Flores</cp:lastModifiedBy>
  <cp:lastPrinted>2018-01-26T11:31:35Z</cp:lastPrinted>
  <dcterms:created xsi:type="dcterms:W3CDTF">2012-12-18T11:41:52Z</dcterms:created>
  <dcterms:modified xsi:type="dcterms:W3CDTF">2020-03-02T18:17:44Z</dcterms:modified>
</cp:coreProperties>
</file>