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92.187\fs\DPE\Estadisticas\2025\Ejecutor\11. Noviembre- en proceso\"/>
    </mc:Choice>
  </mc:AlternateContent>
  <bookViews>
    <workbookView xWindow="0" yWindow="0" windowWidth="21600" windowHeight="9030" firstSheet="3" activeTab="10"/>
  </bookViews>
  <sheets>
    <sheet name="JANUARY" sheetId="35" r:id="rId1"/>
    <sheet name="FEBRUARY" sheetId="36" r:id="rId2"/>
    <sheet name="MARCH" sheetId="38" r:id="rId3"/>
    <sheet name="APRIL" sheetId="40" r:id="rId4"/>
    <sheet name="MAY" sheetId="39" r:id="rId5"/>
    <sheet name="JUNE" sheetId="42" r:id="rId6"/>
    <sheet name="JULY" sheetId="43" r:id="rId7"/>
    <sheet name="AUGUST " sheetId="45" r:id="rId8"/>
    <sheet name="SEPTEMBER" sheetId="44" r:id="rId9"/>
    <sheet name="OCTOBER" sheetId="46" r:id="rId10"/>
    <sheet name="NOVEMBER" sheetId="47" r:id="rId11"/>
  </sheets>
  <definedNames>
    <definedName name="_xlnm._FilterDatabase" localSheetId="3" hidden="1">APRIL!$A$7:$M$35</definedName>
    <definedName name="_xlnm._FilterDatabase" localSheetId="7" hidden="1">'AUGUST '!$A$7:$M$34</definedName>
    <definedName name="_xlnm._FilterDatabase" localSheetId="1" hidden="1">FEBRUARY!$A$7:$M$35</definedName>
    <definedName name="_xlnm._FilterDatabase" localSheetId="0" hidden="1">JANUARY!$A$7:$M$35</definedName>
    <definedName name="_xlnm._FilterDatabase" localSheetId="6" hidden="1">JULY!$A$7:$M$34</definedName>
    <definedName name="_xlnm._FilterDatabase" localSheetId="5" hidden="1">JUNE!$A$7:$M$34</definedName>
    <definedName name="_xlnm._FilterDatabase" localSheetId="2" hidden="1">MARCH!$A$7:$M$35</definedName>
    <definedName name="_xlnm._FilterDatabase" localSheetId="4" hidden="1">MAY!$A$7:$M$34</definedName>
    <definedName name="_xlnm._FilterDatabase" localSheetId="10" hidden="1">NOVEMBER!$A$7:$M$33</definedName>
    <definedName name="_xlnm._FilterDatabase" localSheetId="9" hidden="1">OCTOBER!$A$7:$M$33</definedName>
    <definedName name="_xlnm._FilterDatabase" localSheetId="8" hidden="1">SEPTEMBER!$A$7:$M$34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46" l="1"/>
  <c r="J54" i="46" s="1"/>
  <c r="H54" i="46"/>
  <c r="H31" i="43" l="1"/>
  <c r="K92" i="42" l="1"/>
  <c r="K51" i="42"/>
  <c r="J49" i="42"/>
  <c r="K38" i="42"/>
</calcChain>
</file>

<file path=xl/sharedStrings.xml><?xml version="1.0" encoding="utf-8"?>
<sst xmlns="http://schemas.openxmlformats.org/spreadsheetml/2006/main" count="2132" uniqueCount="160">
  <si>
    <t>EJECUTOR</t>
  </si>
  <si>
    <t>TOTAL</t>
  </si>
  <si>
    <t>N°</t>
  </si>
  <si>
    <t>%</t>
  </si>
  <si>
    <t>ANDE</t>
  </si>
  <si>
    <t>MAG</t>
  </si>
  <si>
    <t>MEC</t>
  </si>
  <si>
    <t>MIC</t>
  </si>
  <si>
    <t>AFD</t>
  </si>
  <si>
    <t>MOPC</t>
  </si>
  <si>
    <t>MSPBS</t>
  </si>
  <si>
    <t>SENASA</t>
  </si>
  <si>
    <t>MITIC</t>
  </si>
  <si>
    <t>TOTAL CAF</t>
  </si>
  <si>
    <t>TOTAL FONPLATA</t>
  </si>
  <si>
    <t>TOTAL OFID</t>
  </si>
  <si>
    <t>TOTAL ICO</t>
  </si>
  <si>
    <t>SENACSA</t>
  </si>
  <si>
    <t>INE</t>
  </si>
  <si>
    <t>MUVH</t>
  </si>
  <si>
    <t>IPTA</t>
  </si>
  <si>
    <t>6 meses</t>
  </si>
  <si>
    <t>5 meses</t>
  </si>
  <si>
    <t>4 meses</t>
  </si>
  <si>
    <t>-</t>
  </si>
  <si>
    <t>TOTAL JICA</t>
  </si>
  <si>
    <t>TOTAL KFW</t>
  </si>
  <si>
    <t>TOTAL ICDF</t>
  </si>
  <si>
    <t>MEF</t>
  </si>
  <si>
    <t>3 meses</t>
  </si>
  <si>
    <t>EXTERNAL LOANS IN EXECUTION AS OF 01/31/2025</t>
  </si>
  <si>
    <t>MULTILATERAL FINANCIAL ORGANIZATIONS</t>
  </si>
  <si>
    <t>(in United States dollars)</t>
  </si>
  <si>
    <t>EXECUTING AGENCY</t>
  </si>
  <si>
    <t>PROJECT/PROGRAM NAME</t>
  </si>
  <si>
    <t>CONTRACT SIGNING DATE</t>
  </si>
  <si>
    <t>DATE</t>
  </si>
  <si>
    <t>LAWS</t>
  </si>
  <si>
    <t>FINAL DISBURSEMENT DATE</t>
  </si>
  <si>
    <t>YEARS REMAINING FOR FINAL DISBURSEMENT</t>
  </si>
  <si>
    <t>TOTAL EXTERNAL AMOUNT</t>
  </si>
  <si>
    <t xml:space="preserve">DISBURSEMENT* </t>
  </si>
  <si>
    <t>UNDISBURSED BALANCE</t>
  </si>
  <si>
    <t>TOTAL IADB</t>
  </si>
  <si>
    <t>TOTAL IBRD</t>
  </si>
  <si>
    <t>TOTAL IFAD</t>
  </si>
  <si>
    <t>TOTAL EIB</t>
  </si>
  <si>
    <t>OFFICIAL BILATERAL ORGANIZATIONS</t>
  </si>
  <si>
    <t>*Update of disbursements made from the year 2010 to 01/31/2025, according to SIGADE report 02/25/2025, 09:00 AM. - Exchange Rate: 01/31/2025 - Preliminary figures, subject to revision</t>
  </si>
  <si>
    <t>Rehabilitation and Modernization Program for the Acaray Hydropower Plant Program</t>
  </si>
  <si>
    <t>Project to Implement the Census and Agricultural Surveys System</t>
  </si>
  <si>
    <t>Project to Support Extended School Days and Improved Transportation Conditions for Students Attending Rural Official Schools</t>
  </si>
  <si>
    <t>Investments in Public Finances for Sustainable Development Project</t>
  </si>
  <si>
    <t>Support for Business Development Services to Paraguayan Exporting Companies Program</t>
  </si>
  <si>
    <t>Rural Road Improvement Program II</t>
  </si>
  <si>
    <t>Upgrade and Maintenance Project for National Route 9 and Access Roads</t>
  </si>
  <si>
    <t>Road Corridors Improvement and Maintenance Program</t>
  </si>
  <si>
    <t>Housing and Rehabilitation Program for Bañado Sur in Asunción</t>
  </si>
  <si>
    <t>Project to Improve and Expand Animal Health Services in Paraguay</t>
  </si>
  <si>
    <t>Water and Sanitation System Construction Project for Small Cities and Rural and Indigenous Communities in Paraguay</t>
  </si>
  <si>
    <t>Digital Agenda Support Program</t>
  </si>
  <si>
    <t>Improvement of Housing and Habitat Program</t>
  </si>
  <si>
    <t>Program to Strengthen Paraguay’s National Statistics System</t>
  </si>
  <si>
    <t>Program to Rehabilitate and Maintain Agroindustrial Corridors</t>
  </si>
  <si>
    <t>Program to improve and maintain PY12, from segment Cruce Nanawa to Gral. Bruguez and accesses</t>
  </si>
  <si>
    <t>Promoting Private Sector Investments in Energy Efficiency in the Industrial Sector in Paraguay Program</t>
  </si>
  <si>
    <t>First Individual Program of Finance the Improvement of Research, Innovation, and Transfer of Agricultural Technology in Paraguay</t>
  </si>
  <si>
    <t>Strengthening the National “Don Carlos Antonio Lopez” Scholarship Program for Postgraduate Studies Abroad</t>
  </si>
  <si>
    <t>Potable Water and Sanitation Project for the Metropolitan Area of Ciudad del Este</t>
  </si>
  <si>
    <t>Program to Strengthen Integrated and Comprehensive Health Services Networks based on Primary Health Care</t>
  </si>
  <si>
    <t>Water and Sanitation Program for the Metropolitan Area of Asunción - Lambaré Watershed</t>
  </si>
  <si>
    <t>Access to Financing for Investments in Paraguay´s Agriculture Sector Program</t>
  </si>
  <si>
    <t>Expansion of the High Voltage Transmission System and Energy Efficiency Actions Project</t>
  </si>
  <si>
    <t>Strengthening of the San Estanislao Hospital Services Network Program</t>
  </si>
  <si>
    <t>Expansion of the High-voltage Transmission System – Phase II</t>
  </si>
  <si>
    <t>Asuncion Riverfront Urban Resilience Project</t>
  </si>
  <si>
    <t>Joining Efforts for an Education of Excellence in Paraguay Project</t>
  </si>
  <si>
    <t>Market Access for Agricultural Products Project</t>
  </si>
  <si>
    <t>Paraguay Public Health Sector Strengthening Program</t>
  </si>
  <si>
    <t>Transport Connectivity Project – Habilitación de la Red Pavimentada</t>
  </si>
  <si>
    <t>Metropolitan Area Distribution System Improvement and National Interconnected System Reinforcement Project</t>
  </si>
  <si>
    <t>Paraguay's Electricity Sector Development Support Program (SWAP)</t>
  </si>
  <si>
    <t xml:space="preserve">Sanitation Works Program for the Metropolitan Area of ​​Asunción - Mariano Roque Alonso Basin                                                                               </t>
  </si>
  <si>
    <t>Construction Project for the Puerto Indio - Superhighway Junction Route, 61 km - Alto Paraná Department - Paraguay</t>
  </si>
  <si>
    <t>Sanitation in Intermediate Cities Program</t>
  </si>
  <si>
    <t>Electricity Transmission and Distribution System Improvement and Distribution Management Modernization Program of the Republic of Paraguay</t>
  </si>
  <si>
    <t>Project for the Construction of Road Access to the Second Bridge with Brazil</t>
  </si>
  <si>
    <t>Project for the development and maintenance of National Route No. 9 and access roads</t>
  </si>
  <si>
    <t>Paved Road Rehabilitation and Maintenance Program - VIAL 3</t>
  </si>
  <si>
    <t>National Interconnected System Transmission and Rural Electricity Distribution Strengthening Program</t>
  </si>
  <si>
    <t>Improvement Project for the Electricity Transmission and Distribution System of the Metropolitan System of Paraguay (Phase II)</t>
  </si>
  <si>
    <t>Enabling the Paved Road Network Program</t>
  </si>
  <si>
    <t>Rural Roads and Bridges Improvement Project in the Eastern Region</t>
  </si>
  <si>
    <t>Integration Corridor Improvement and Road Reconstruction Program</t>
  </si>
  <si>
    <t>Construction project for the 220 kV Villa Hayes - Villa Real - Pozo Colorado - Loma Plata transmission line and the 220 kV Pozo Colorado Substation in the Western Region</t>
  </si>
  <si>
    <t>Improvement and Paving Project for Route PY-15, Section Mariscal Estigarribia - Pozo Hondo and Access to Mariscal Estigarribia in the Department of Boquerón, Republic of Paraguay</t>
  </si>
  <si>
    <t>Improvement of the road section between Pedro Juan Caballero – Capitán Bado – Itanará – Ypejhú in the departments of Amambay and Canindeyú in the Republic of Paraguay</t>
  </si>
  <si>
    <t>Construction: Transformer substation and power transmission lines in Valenzuela, Cordillera Department</t>
  </si>
  <si>
    <t>Paved Road Rehabilitation and Maintenance Program - PAR 24</t>
  </si>
  <si>
    <t>Rural Roads and Bridges Improvement Project in the Eastern Region - PAR 23</t>
  </si>
  <si>
    <t>Project for Improved Family and Indigenous Production in Northeast Paraguay (PROMAFI)</t>
  </si>
  <si>
    <t>Metropolitan Area Electricity Transmission and Distribution System Improvement Project</t>
  </si>
  <si>
    <t>South-West Integration Road Corridors Infrastructure Programe</t>
  </si>
  <si>
    <t xml:space="preserve">ANDE Transmission &amp; Distribution System Upgrade (PHASE II) </t>
  </si>
  <si>
    <t>Potable Water and Sanitation Program for Small Cities and Rural and Indigenous Communities</t>
  </si>
  <si>
    <t xml:space="preserve">Project for Water and Sanitation for the Metropolitan Area of Ciudad del Este </t>
  </si>
  <si>
    <t>Project for Improving Efficiency of the National Electric Power System</t>
  </si>
  <si>
    <t>Construction Project of the 220 kV Transmission Line Villa Hayes - Villa Real – Pozo Colorado - Loma Plata and the 220 kV Pozo Colorado Substation, in the Western Region.</t>
  </si>
  <si>
    <t>The High-Voltage Transmission System Expansion Project (Paraguay)</t>
  </si>
  <si>
    <t>TOTAL MULTILATERAL FINANCIAL ORGANIZATIONS</t>
  </si>
  <si>
    <t>TOTAL FOREIGN GOVERMENT FINANCIAL INSTITUTIONS</t>
  </si>
  <si>
    <t>TOTAL EXTERNAL LOANS IN EXECUTION</t>
  </si>
  <si>
    <t>EXTERNAL LOANS IN EXECUTION AS OF 02/28/2025</t>
  </si>
  <si>
    <t>EXTERNAL LOANS IN EXECUTION AS OF 03/31/2025</t>
  </si>
  <si>
    <t>*Update of disbursements made from the year 2010 to 03/31/2025, according to SIGADE report 04/23/2025, 09:00 AM. - Exchange Rate: 03/31/2025 - Preliminary figures, subject to revision</t>
  </si>
  <si>
    <t>2 months</t>
  </si>
  <si>
    <t>3 months</t>
  </si>
  <si>
    <t>6 months</t>
  </si>
  <si>
    <t>5 months</t>
  </si>
  <si>
    <t>9 months</t>
  </si>
  <si>
    <t>4 months</t>
  </si>
  <si>
    <t>EXTERNAL LOANS IN EXECUTION AS OF 04/30/2025</t>
  </si>
  <si>
    <t>*Update of disbursements made from the year 2010 to 04/30/2025, according to SIGADE report 05/22/2025, 09:00 AM. - Exchange Rate: 04/30/2025 - Preliminary figures, subject to revision</t>
  </si>
  <si>
    <t>8 months</t>
  </si>
  <si>
    <t>EXTERNAL LOANS IN EXECUTION AS OF 05/31/2025</t>
  </si>
  <si>
    <t>*Update of disbursements made from the year 2010 to 05/31/2025, according to SIGADE report 06/25/2025, 09:00 AM. - Exchange Rate: 05/30/2025 - Preliminary figures, subject to revision</t>
  </si>
  <si>
    <t>1 month</t>
  </si>
  <si>
    <t>MDN</t>
  </si>
  <si>
    <t>Project for the Procurement of Aerial Platforms (Aircraft) with Advanced Technological Capabilities for the Defense of National Airspace and Support in Counter-Narcoterrorism Operations</t>
  </si>
  <si>
    <t>7 months</t>
  </si>
  <si>
    <t>1 months</t>
  </si>
  <si>
    <t>TOTAL BNDES</t>
  </si>
  <si>
    <t>EXTERNAL LOANS IN EXECUTION AS OF 06/30/2025</t>
  </si>
  <si>
    <t>*Update of disbursements made from the year 2010 to 06/30/2025, according to SIGADE report 07/22/2025, 09:00 AM. - Exchange Rate: 06/30/2025 - Preliminary figures, subject to revision</t>
  </si>
  <si>
    <t>EXTERNAL LOANS IN EXECUTION AS OF 07/31/2025</t>
  </si>
  <si>
    <t>MOPC-MSPBS</t>
  </si>
  <si>
    <t>MOPC-MEC</t>
  </si>
  <si>
    <t>TOTAL FMI</t>
  </si>
  <si>
    <t>Resilience and Sustainability Program (RSF)</t>
  </si>
  <si>
    <t>*Update of disbursements made from the year 2010 to 07/31/2025, according to SIGADE report 08/20/2025, 09:00 AM. - Exchange Rate: 07/31/2025 - Preliminary figures, subject to revision. Exchange Rate  (RSF): 07/31/2025</t>
  </si>
  <si>
    <t>2  meses</t>
  </si>
  <si>
    <t>11 months</t>
  </si>
  <si>
    <t>Rehabilitation, Improvement, and Maintenance Program for National Route PY22, Concepción, Vallemí, San Lázaro, and Access Roads-Road 4 section</t>
  </si>
  <si>
    <t>10 months</t>
  </si>
  <si>
    <t>*Update of disbursements made from the year 2010 to 08/31/2025, according to SIGADE report 09/22/2025, 09:00 AM. - Exchange Rate: 08/29/2025 - Preliminary figures, subject to revision. Exchange Rate  (RSF): 08/29/2025</t>
  </si>
  <si>
    <t>EXTERNAL LOANS IN EXECUTION AS OF 08/31/2025</t>
  </si>
  <si>
    <t>5  months</t>
  </si>
  <si>
    <t>Rehabilitation, Improvement, and Maintenance Program for National Route PY22, Concepción, Vallemí, and Access Roads-VIAL  4</t>
  </si>
  <si>
    <t>Rehabilitation, Improvement, and Maintenance Program for National Route PY22, Concepción, Vallemí, San Lázaro, and Access Roads-VIAL 4</t>
  </si>
  <si>
    <t>Paved Road Rehabilitation and Maintenance Program -VIAL 3- PAR 24</t>
  </si>
  <si>
    <t>EXTERNAL LOANS IN EXECUTION AS OF 10/31/2025</t>
  </si>
  <si>
    <t>*Update of disbursements made from the year 2010 to 10/31/2025, according to SIGADE report 11/21/2025, 09:00 AM. - Exchange Rate: 10/31/2025 - Preliminary figures, subject to revision. Exchange Rate  (RSF): 10/31/2025</t>
  </si>
  <si>
    <t>4  months</t>
  </si>
  <si>
    <t>DNIT</t>
  </si>
  <si>
    <t>Consolidación de la Dirección Nacional de Ingresos Tributarios</t>
  </si>
  <si>
    <t>Programa Caminos Vecinales y Puentes  - Fase 3</t>
  </si>
  <si>
    <t>Programa "Che Róga Pora"</t>
  </si>
  <si>
    <t>TOTAL EXIMBANK</t>
  </si>
  <si>
    <t>EXTERNAL LOANS IN EXECUTION AS OF 11/30/2025</t>
  </si>
  <si>
    <t>*Update of disbursements made from the year 2010 to 11/30/2025, according to SIGADE report 12/22/2025, 09:00 AM. - Exchange Rate: 11/28/2025 - Preliminary figures, subject to revision. Exchange Rate  (RSF): 11/28/2025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</si>
</sst>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0.0%"/>
    <numFmt numFmtId="166" formatCode="_-* #,##0.00\ _P_t_s_-;\-* #,##0.00\ _P_t_s_-;_-* &quot;-&quot;??\ _P_t_s_-;_-@_-"/>
    <numFmt numFmtId="167" formatCode="#,##0_ ;\-#,##0\ "/>
    <numFmt numFmtId="168" formatCode="[$-409]d\-mmm\-yyyy;@"/>
  </numFmts>
  <fonts count="15" x14ac:knownFonts="1">
    <font>
      <sz val="11"/>
      <name val="Times New Roman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05">
    <xf numFmtId="0" fontId="0" fillId="0" borderId="0" xfId="0"/>
    <xf numFmtId="0" fontId="7" fillId="3" borderId="5" xfId="0" applyFont="1" applyFill="1" applyBorder="1"/>
    <xf numFmtId="0" fontId="9" fillId="0" borderId="10" xfId="0" applyFont="1" applyBorder="1"/>
    <xf numFmtId="0" fontId="7" fillId="0" borderId="2" xfId="0" applyFont="1" applyBorder="1"/>
    <xf numFmtId="165" fontId="8" fillId="0" borderId="2" xfId="1" applyNumberFormat="1" applyFont="1" applyBorder="1"/>
    <xf numFmtId="0" fontId="5" fillId="2" borderId="0" xfId="0" applyFont="1" applyFill="1" applyBorder="1"/>
    <xf numFmtId="0" fontId="2" fillId="2" borderId="0" xfId="0" applyFont="1" applyFill="1" applyBorder="1"/>
    <xf numFmtId="0" fontId="5" fillId="2" borderId="1" xfId="0" applyFont="1" applyFill="1" applyBorder="1"/>
    <xf numFmtId="0" fontId="6" fillId="0" borderId="0" xfId="0" applyFont="1"/>
    <xf numFmtId="0" fontId="5" fillId="2" borderId="14" xfId="0" applyFont="1" applyFill="1" applyBorder="1"/>
    <xf numFmtId="0" fontId="3" fillId="0" borderId="0" xfId="2"/>
    <xf numFmtId="0" fontId="3" fillId="0" borderId="0" xfId="2" applyAlignment="1">
      <alignment horizontal="center"/>
    </xf>
    <xf numFmtId="1" fontId="2" fillId="2" borderId="8" xfId="2" applyNumberFormat="1" applyFont="1" applyFill="1" applyBorder="1" applyAlignment="1" applyProtection="1">
      <alignment horizontal="center" vertical="center"/>
    </xf>
    <xf numFmtId="0" fontId="2" fillId="2" borderId="8" xfId="2" applyFont="1" applyFill="1" applyBorder="1" applyAlignment="1" applyProtection="1">
      <alignment horizontal="center" vertical="center"/>
    </xf>
    <xf numFmtId="3" fontId="3" fillId="0" borderId="0" xfId="2" applyNumberFormat="1"/>
    <xf numFmtId="0" fontId="6" fillId="0" borderId="2" xfId="2" applyFont="1" applyBorder="1"/>
    <xf numFmtId="0" fontId="6" fillId="0" borderId="10" xfId="2" applyFont="1" applyBorder="1"/>
    <xf numFmtId="0" fontId="6" fillId="0" borderId="10" xfId="2" applyFont="1" applyFill="1" applyBorder="1" applyAlignment="1">
      <alignment horizontal="center"/>
    </xf>
    <xf numFmtId="0" fontId="7" fillId="0" borderId="10" xfId="2" applyFont="1" applyFill="1" applyBorder="1"/>
    <xf numFmtId="0" fontId="6" fillId="0" borderId="10" xfId="2" applyFont="1" applyBorder="1" applyAlignment="1">
      <alignment horizontal="center"/>
    </xf>
    <xf numFmtId="1" fontId="6" fillId="0" borderId="10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8" fillId="3" borderId="6" xfId="2" applyFont="1" applyFill="1" applyBorder="1"/>
    <xf numFmtId="0" fontId="7" fillId="3" borderId="5" xfId="2" applyFont="1" applyFill="1" applyBorder="1"/>
    <xf numFmtId="3" fontId="8" fillId="3" borderId="6" xfId="2" applyNumberFormat="1" applyFont="1" applyFill="1" applyBorder="1"/>
    <xf numFmtId="0" fontId="9" fillId="0" borderId="10" xfId="2" applyFont="1" applyBorder="1"/>
    <xf numFmtId="3" fontId="9" fillId="0" borderId="10" xfId="2" applyNumberFormat="1" applyFont="1" applyBorder="1"/>
    <xf numFmtId="0" fontId="9" fillId="0" borderId="11" xfId="2" applyFont="1" applyBorder="1"/>
    <xf numFmtId="3" fontId="7" fillId="0" borderId="7" xfId="2" applyNumberFormat="1" applyFont="1" applyBorder="1" applyAlignment="1">
      <alignment horizontal="right"/>
    </xf>
    <xf numFmtId="0" fontId="8" fillId="0" borderId="10" xfId="2" applyFont="1" applyBorder="1"/>
    <xf numFmtId="0" fontId="7" fillId="0" borderId="2" xfId="2" applyFont="1" applyBorder="1"/>
    <xf numFmtId="3" fontId="8" fillId="0" borderId="2" xfId="2" applyNumberFormat="1" applyFont="1" applyBorder="1"/>
    <xf numFmtId="0" fontId="7" fillId="3" borderId="4" xfId="2" applyFont="1" applyFill="1" applyBorder="1"/>
    <xf numFmtId="0" fontId="8" fillId="0" borderId="10" xfId="2" applyFont="1" applyFill="1" applyBorder="1"/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/>
    <xf numFmtId="3" fontId="5" fillId="2" borderId="10" xfId="2" applyNumberFormat="1" applyFont="1" applyFill="1" applyBorder="1"/>
    <xf numFmtId="3" fontId="5" fillId="2" borderId="12" xfId="2" applyNumberFormat="1" applyFont="1" applyFill="1" applyBorder="1"/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3" fontId="2" fillId="2" borderId="10" xfId="2" applyNumberFormat="1" applyFont="1" applyFill="1" applyBorder="1"/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3" fontId="5" fillId="2" borderId="7" xfId="2" applyNumberFormat="1" applyFont="1" applyFill="1" applyBorder="1"/>
    <xf numFmtId="3" fontId="5" fillId="2" borderId="9" xfId="2" applyNumberFormat="1" applyFont="1" applyFill="1" applyBorder="1"/>
    <xf numFmtId="165" fontId="5" fillId="2" borderId="9" xfId="2" applyNumberFormat="1" applyFont="1" applyFill="1" applyBorder="1" applyAlignment="1">
      <alignment horizontal="right"/>
    </xf>
    <xf numFmtId="0" fontId="6" fillId="0" borderId="0" xfId="2" applyFont="1"/>
    <xf numFmtId="0" fontId="5" fillId="2" borderId="14" xfId="2" applyFont="1" applyFill="1" applyBorder="1"/>
    <xf numFmtId="0" fontId="5" fillId="2" borderId="14" xfId="2" applyFont="1" applyFill="1" applyBorder="1" applyAlignment="1">
      <alignment horizontal="center"/>
    </xf>
    <xf numFmtId="3" fontId="2" fillId="2" borderId="2" xfId="2" applyNumberFormat="1" applyFont="1" applyFill="1" applyBorder="1"/>
    <xf numFmtId="3" fontId="2" fillId="2" borderId="13" xfId="2" applyNumberFormat="1" applyFont="1" applyFill="1" applyBorder="1"/>
    <xf numFmtId="3" fontId="2" fillId="2" borderId="7" xfId="2" applyNumberFormat="1" applyFont="1" applyFill="1" applyBorder="1"/>
    <xf numFmtId="3" fontId="2" fillId="2" borderId="9" xfId="2" applyNumberFormat="1" applyFont="1" applyFill="1" applyBorder="1"/>
    <xf numFmtId="165" fontId="2" fillId="2" borderId="9" xfId="2" applyNumberFormat="1" applyFont="1" applyFill="1" applyBorder="1" applyAlignment="1">
      <alignment horizontal="right"/>
    </xf>
    <xf numFmtId="3" fontId="6" fillId="0" borderId="0" xfId="2" applyNumberFormat="1" applyFont="1"/>
    <xf numFmtId="0" fontId="7" fillId="0" borderId="0" xfId="2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10" xfId="0" applyFont="1" applyBorder="1"/>
    <xf numFmtId="0" fontId="7" fillId="0" borderId="10" xfId="2" applyFont="1" applyBorder="1"/>
    <xf numFmtId="3" fontId="8" fillId="0" borderId="10" xfId="2" applyNumberFormat="1" applyFont="1" applyBorder="1"/>
    <xf numFmtId="3" fontId="6" fillId="0" borderId="11" xfId="2" applyNumberFormat="1" applyFont="1" applyFill="1" applyBorder="1"/>
    <xf numFmtId="0" fontId="7" fillId="3" borderId="6" xfId="0" applyFont="1" applyFill="1" applyBorder="1"/>
    <xf numFmtId="0" fontId="6" fillId="3" borderId="4" xfId="2" applyFont="1" applyFill="1" applyBorder="1"/>
    <xf numFmtId="0" fontId="6" fillId="0" borderId="12" xfId="2" applyFont="1" applyBorder="1"/>
    <xf numFmtId="0" fontId="6" fillId="0" borderId="11" xfId="0" applyNumberFormat="1" applyFont="1" applyBorder="1"/>
    <xf numFmtId="1" fontId="7" fillId="0" borderId="10" xfId="0" applyNumberFormat="1" applyFont="1" applyBorder="1" applyAlignment="1">
      <alignment horizontal="center"/>
    </xf>
    <xf numFmtId="0" fontId="7" fillId="0" borderId="0" xfId="0" applyFont="1" applyFill="1" applyBorder="1"/>
    <xf numFmtId="3" fontId="4" fillId="0" borderId="10" xfId="2" applyNumberFormat="1" applyFont="1" applyFill="1" applyBorder="1"/>
    <xf numFmtId="0" fontId="7" fillId="0" borderId="2" xfId="2" applyFont="1" applyFill="1" applyBorder="1"/>
    <xf numFmtId="1" fontId="6" fillId="0" borderId="12" xfId="2" applyNumberFormat="1" applyFont="1" applyBorder="1" applyAlignment="1">
      <alignment horizontal="center"/>
    </xf>
    <xf numFmtId="0" fontId="7" fillId="3" borderId="3" xfId="2" applyFont="1" applyFill="1" applyBorder="1"/>
    <xf numFmtId="0" fontId="7" fillId="3" borderId="4" xfId="0" applyFont="1" applyFill="1" applyBorder="1"/>
    <xf numFmtId="0" fontId="7" fillId="4" borderId="0" xfId="2" applyFont="1" applyFill="1" applyBorder="1"/>
    <xf numFmtId="3" fontId="8" fillId="3" borderId="2" xfId="2" applyNumberFormat="1" applyFont="1" applyFill="1" applyBorder="1"/>
    <xf numFmtId="0" fontId="7" fillId="3" borderId="2" xfId="0" applyFont="1" applyFill="1" applyBorder="1"/>
    <xf numFmtId="3" fontId="8" fillId="3" borderId="15" xfId="2" applyNumberFormat="1" applyFont="1" applyFill="1" applyBorder="1"/>
    <xf numFmtId="3" fontId="8" fillId="4" borderId="2" xfId="2" applyNumberFormat="1" applyFont="1" applyFill="1" applyBorder="1"/>
    <xf numFmtId="165" fontId="8" fillId="4" borderId="2" xfId="1" applyNumberFormat="1" applyFont="1" applyFill="1" applyBorder="1"/>
    <xf numFmtId="3" fontId="8" fillId="4" borderId="15" xfId="2" applyNumberFormat="1" applyFont="1" applyFill="1" applyBorder="1"/>
    <xf numFmtId="0" fontId="7" fillId="4" borderId="15" xfId="0" applyFont="1" applyFill="1" applyBorder="1"/>
    <xf numFmtId="0" fontId="8" fillId="4" borderId="14" xfId="2" applyFont="1" applyFill="1" applyBorder="1"/>
    <xf numFmtId="0" fontId="7" fillId="4" borderId="12" xfId="2" applyFont="1" applyFill="1" applyBorder="1"/>
    <xf numFmtId="0" fontId="7" fillId="4" borderId="2" xfId="2" applyFont="1" applyFill="1" applyBorder="1"/>
    <xf numFmtId="0" fontId="6" fillId="0" borderId="15" xfId="2" applyFont="1" applyBorder="1" applyAlignment="1">
      <alignment horizontal="center"/>
    </xf>
    <xf numFmtId="3" fontId="7" fillId="4" borderId="10" xfId="2" applyNumberFormat="1" applyFont="1" applyFill="1" applyBorder="1"/>
    <xf numFmtId="0" fontId="6" fillId="4" borderId="0" xfId="2" applyFont="1" applyFill="1" applyBorder="1"/>
    <xf numFmtId="0" fontId="8" fillId="4" borderId="0" xfId="2" applyFont="1" applyFill="1" applyBorder="1"/>
    <xf numFmtId="0" fontId="7" fillId="4" borderId="13" xfId="2" applyFont="1" applyFill="1" applyBorder="1"/>
    <xf numFmtId="3" fontId="8" fillId="4" borderId="10" xfId="2" applyNumberFormat="1" applyFont="1" applyFill="1" applyBorder="1"/>
    <xf numFmtId="3" fontId="4" fillId="4" borderId="2" xfId="2" applyNumberFormat="1" applyFont="1" applyFill="1" applyBorder="1"/>
    <xf numFmtId="0" fontId="4" fillId="4" borderId="2" xfId="2" applyFont="1" applyFill="1" applyBorder="1"/>
    <xf numFmtId="0" fontId="6" fillId="4" borderId="14" xfId="2" applyFont="1" applyFill="1" applyBorder="1" applyAlignment="1">
      <alignment horizontal="center"/>
    </xf>
    <xf numFmtId="0" fontId="7" fillId="4" borderId="2" xfId="0" applyFont="1" applyFill="1" applyBorder="1"/>
    <xf numFmtId="3" fontId="6" fillId="0" borderId="4" xfId="2" applyNumberFormat="1" applyFont="1" applyBorder="1"/>
    <xf numFmtId="0" fontId="6" fillId="0" borderId="4" xfId="0" applyFont="1" applyBorder="1"/>
    <xf numFmtId="0" fontId="6" fillId="4" borderId="2" xfId="2" applyFont="1" applyFill="1" applyBorder="1"/>
    <xf numFmtId="0" fontId="6" fillId="4" borderId="2" xfId="0" applyFont="1" applyFill="1" applyBorder="1"/>
    <xf numFmtId="0" fontId="4" fillId="4" borderId="13" xfId="2" applyFont="1" applyFill="1" applyBorder="1"/>
    <xf numFmtId="0" fontId="6" fillId="4" borderId="10" xfId="2" applyFont="1" applyFill="1" applyBorder="1"/>
    <xf numFmtId="3" fontId="7" fillId="0" borderId="12" xfId="2" applyNumberFormat="1" applyFont="1" applyBorder="1" applyAlignment="1">
      <alignment horizontal="right"/>
    </xf>
    <xf numFmtId="3" fontId="8" fillId="3" borderId="6" xfId="0" applyNumberFormat="1" applyFont="1" applyFill="1" applyBorder="1"/>
    <xf numFmtId="0" fontId="7" fillId="4" borderId="10" xfId="2" applyFont="1" applyFill="1" applyBorder="1"/>
    <xf numFmtId="2" fontId="6" fillId="4" borderId="10" xfId="2" applyNumberFormat="1" applyFont="1" applyFill="1" applyBorder="1"/>
    <xf numFmtId="0" fontId="6" fillId="4" borderId="10" xfId="2" applyFont="1" applyFill="1" applyBorder="1" applyAlignment="1" applyProtection="1">
      <alignment horizontal="center" vertical="center" wrapText="1"/>
    </xf>
    <xf numFmtId="2" fontId="6" fillId="4" borderId="10" xfId="2" applyNumberFormat="1" applyFont="1" applyFill="1" applyBorder="1" applyAlignment="1">
      <alignment horizontal="left" vertical="center"/>
    </xf>
    <xf numFmtId="1" fontId="6" fillId="4" borderId="0" xfId="2" applyNumberFormat="1" applyFont="1" applyFill="1" applyAlignment="1">
      <alignment horizontal="center"/>
    </xf>
    <xf numFmtId="3" fontId="6" fillId="4" borderId="10" xfId="2" applyNumberFormat="1" applyFont="1" applyFill="1" applyBorder="1" applyAlignment="1">
      <alignment horizontal="right" vertical="center"/>
    </xf>
    <xf numFmtId="3" fontId="6" fillId="4" borderId="11" xfId="2" applyNumberFormat="1" applyFont="1" applyFill="1" applyBorder="1"/>
    <xf numFmtId="0" fontId="13" fillId="0" borderId="0" xfId="0" applyFont="1"/>
    <xf numFmtId="0" fontId="13" fillId="0" borderId="0" xfId="0" applyFont="1" applyAlignment="1"/>
    <xf numFmtId="0" fontId="4" fillId="5" borderId="13" xfId="2" applyFont="1" applyFill="1" applyBorder="1"/>
    <xf numFmtId="0" fontId="6" fillId="5" borderId="3" xfId="2" applyFont="1" applyFill="1" applyBorder="1"/>
    <xf numFmtId="0" fontId="6" fillId="5" borderId="5" xfId="2" applyFont="1" applyFill="1" applyBorder="1"/>
    <xf numFmtId="0" fontId="6" fillId="5" borderId="15" xfId="0" applyFont="1" applyFill="1" applyBorder="1"/>
    <xf numFmtId="3" fontId="4" fillId="5" borderId="2" xfId="2" applyNumberFormat="1" applyFont="1" applyFill="1" applyBorder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6" fillId="4" borderId="0" xfId="2" applyFont="1" applyFill="1" applyBorder="1" applyAlignment="1">
      <alignment horizontal="center"/>
    </xf>
    <xf numFmtId="3" fontId="6" fillId="4" borderId="10" xfId="2" applyNumberFormat="1" applyFont="1" applyFill="1" applyBorder="1"/>
    <xf numFmtId="0" fontId="4" fillId="2" borderId="6" xfId="2" applyFont="1" applyFill="1" applyBorder="1"/>
    <xf numFmtId="0" fontId="6" fillId="2" borderId="6" xfId="2" applyFont="1" applyFill="1" applyBorder="1"/>
    <xf numFmtId="0" fontId="6" fillId="2" borderId="6" xfId="0" applyFont="1" applyFill="1" applyBorder="1"/>
    <xf numFmtId="3" fontId="4" fillId="2" borderId="6" xfId="2" applyNumberFormat="1" applyFont="1" applyFill="1" applyBorder="1"/>
    <xf numFmtId="0" fontId="6" fillId="4" borderId="9" xfId="2" applyFont="1" applyFill="1" applyBorder="1"/>
    <xf numFmtId="3" fontId="6" fillId="4" borderId="7" xfId="2" applyNumberFormat="1" applyFont="1" applyFill="1" applyBorder="1"/>
    <xf numFmtId="0" fontId="6" fillId="4" borderId="7" xfId="2" applyFont="1" applyFill="1" applyBorder="1"/>
    <xf numFmtId="0" fontId="6" fillId="4" borderId="8" xfId="2" applyFont="1" applyFill="1" applyBorder="1" applyAlignment="1">
      <alignment horizontal="center"/>
    </xf>
    <xf numFmtId="3" fontId="4" fillId="4" borderId="10" xfId="2" applyNumberFormat="1" applyFont="1" applyFill="1" applyBorder="1"/>
    <xf numFmtId="0" fontId="4" fillId="4" borderId="12" xfId="2" applyFont="1" applyFill="1" applyBorder="1"/>
    <xf numFmtId="15" fontId="4" fillId="2" borderId="6" xfId="2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4" fontId="0" fillId="0" borderId="0" xfId="0" applyNumberFormat="1"/>
    <xf numFmtId="0" fontId="9" fillId="0" borderId="2" xfId="2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left"/>
    </xf>
    <xf numFmtId="1" fontId="7" fillId="4" borderId="10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3" fontId="4" fillId="3" borderId="6" xfId="2" applyNumberFormat="1" applyFont="1" applyFill="1" applyBorder="1"/>
    <xf numFmtId="168" fontId="6" fillId="0" borderId="10" xfId="2" applyNumberFormat="1" applyFont="1" applyBorder="1" applyAlignment="1">
      <alignment horizontal="center"/>
    </xf>
    <xf numFmtId="168" fontId="6" fillId="0" borderId="10" xfId="2" applyNumberFormat="1" applyFont="1" applyFill="1" applyBorder="1" applyAlignment="1">
      <alignment horizontal="center"/>
    </xf>
    <xf numFmtId="168" fontId="6" fillId="0" borderId="12" xfId="2" applyNumberFormat="1" applyFont="1" applyBorder="1" applyAlignment="1">
      <alignment horizontal="center"/>
    </xf>
    <xf numFmtId="0" fontId="4" fillId="2" borderId="14" xfId="2" applyFont="1" applyFill="1" applyBorder="1"/>
    <xf numFmtId="15" fontId="4" fillId="2" borderId="14" xfId="2" applyNumberFormat="1" applyFont="1" applyFill="1" applyBorder="1" applyAlignment="1">
      <alignment horizontal="center"/>
    </xf>
    <xf numFmtId="3" fontId="4" fillId="2" borderId="14" xfId="2" applyNumberFormat="1" applyFont="1" applyFill="1" applyBorder="1" applyAlignment="1">
      <alignment horizontal="center"/>
    </xf>
    <xf numFmtId="15" fontId="4" fillId="2" borderId="15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5" fillId="2" borderId="8" xfId="0" applyFont="1" applyFill="1" applyBorder="1"/>
    <xf numFmtId="0" fontId="6" fillId="0" borderId="5" xfId="2" applyFont="1" applyBorder="1"/>
    <xf numFmtId="0" fontId="6" fillId="0" borderId="0" xfId="2" applyFont="1" applyBorder="1" applyAlignment="1">
      <alignment horizontal="center"/>
    </xf>
    <xf numFmtId="0" fontId="6" fillId="0" borderId="14" xfId="2" applyFont="1" applyBorder="1"/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 wrapText="1"/>
    </xf>
    <xf numFmtId="0" fontId="7" fillId="4" borderId="0" xfId="2" applyFont="1" applyFill="1" applyBorder="1" applyAlignment="1">
      <alignment wrapText="1"/>
    </xf>
    <xf numFmtId="0" fontId="6" fillId="4" borderId="9" xfId="2" applyFont="1" applyFill="1" applyBorder="1" applyAlignment="1">
      <alignment wrapText="1"/>
    </xf>
    <xf numFmtId="0" fontId="7" fillId="3" borderId="1" xfId="2" applyFont="1" applyFill="1" applyBorder="1"/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3" fontId="4" fillId="2" borderId="2" xfId="2" applyNumberFormat="1" applyFont="1" applyFill="1" applyBorder="1"/>
    <xf numFmtId="3" fontId="4" fillId="2" borderId="13" xfId="2" applyNumberFormat="1" applyFont="1" applyFill="1" applyBorder="1"/>
    <xf numFmtId="0" fontId="6" fillId="4" borderId="0" xfId="2" applyFont="1" applyFill="1" applyBorder="1" applyAlignment="1">
      <alignment horizontal="center" vertical="center"/>
    </xf>
    <xf numFmtId="1" fontId="2" fillId="2" borderId="8" xfId="2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0" applyFont="1" applyFill="1"/>
    <xf numFmtId="0" fontId="8" fillId="4" borderId="0" xfId="2" applyFont="1" applyFill="1"/>
    <xf numFmtId="0" fontId="7" fillId="4" borderId="0" xfId="2" applyFont="1" applyFill="1"/>
    <xf numFmtId="0" fontId="7" fillId="4" borderId="0" xfId="2" applyFont="1" applyFill="1" applyAlignment="1">
      <alignment wrapText="1"/>
    </xf>
    <xf numFmtId="0" fontId="6" fillId="4" borderId="0" xfId="2" applyFont="1" applyFill="1"/>
    <xf numFmtId="0" fontId="6" fillId="4" borderId="0" xfId="2" applyFont="1" applyFill="1" applyAlignment="1">
      <alignment horizontal="center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0" applyFont="1" applyFill="1"/>
    <xf numFmtId="0" fontId="7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3" fontId="14" fillId="6" borderId="10" xfId="0" applyNumberFormat="1" applyFont="1" applyFill="1" applyBorder="1"/>
    <xf numFmtId="0" fontId="6" fillId="0" borderId="0" xfId="2" applyFont="1" applyFill="1" applyBorder="1" applyAlignment="1">
      <alignment horizontal="center"/>
    </xf>
    <xf numFmtId="3" fontId="5" fillId="0" borderId="0" xfId="2" applyNumberFormat="1" applyFont="1" applyFill="1" applyBorder="1"/>
    <xf numFmtId="0" fontId="6" fillId="0" borderId="0" xfId="2" applyFont="1" applyFill="1" applyBorder="1"/>
    <xf numFmtId="0" fontId="6" fillId="0" borderId="0" xfId="0" applyFont="1" applyFill="1" applyBorder="1"/>
    <xf numFmtId="3" fontId="6" fillId="0" borderId="0" xfId="2" applyNumberFormat="1" applyFont="1" applyFill="1" applyBorder="1"/>
    <xf numFmtId="0" fontId="3" fillId="0" borderId="0" xfId="0" applyFont="1" applyFill="1" applyBorder="1"/>
    <xf numFmtId="1" fontId="6" fillId="0" borderId="6" xfId="0" applyNumberFormat="1" applyFont="1" applyFill="1" applyBorder="1" applyAlignment="1">
      <alignment horizontal="center"/>
    </xf>
    <xf numFmtId="3" fontId="6" fillId="4" borderId="6" xfId="2" applyNumberFormat="1" applyFont="1" applyFill="1" applyBorder="1"/>
    <xf numFmtId="0" fontId="2" fillId="0" borderId="0" xfId="2" applyFont="1" applyFill="1" applyBorder="1" applyAlignment="1">
      <alignment horizontal="left" vertical="center"/>
    </xf>
    <xf numFmtId="0" fontId="5" fillId="2" borderId="15" xfId="0" applyFont="1" applyFill="1" applyBorder="1"/>
    <xf numFmtId="0" fontId="4" fillId="3" borderId="13" xfId="2" applyFont="1" applyFill="1" applyBorder="1"/>
    <xf numFmtId="0" fontId="6" fillId="3" borderId="15" xfId="0" applyFont="1" applyFill="1" applyBorder="1"/>
    <xf numFmtId="3" fontId="4" fillId="3" borderId="2" xfId="2" applyNumberFormat="1" applyFont="1" applyFill="1" applyBorder="1"/>
    <xf numFmtId="0" fontId="4" fillId="3" borderId="6" xfId="2" applyFont="1" applyFill="1" applyBorder="1"/>
    <xf numFmtId="0" fontId="6" fillId="3" borderId="6" xfId="2" applyFont="1" applyFill="1" applyBorder="1"/>
    <xf numFmtId="0" fontId="6" fillId="3" borderId="6" xfId="0" applyFont="1" applyFill="1" applyBorder="1"/>
    <xf numFmtId="15" fontId="4" fillId="3" borderId="6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15" fontId="4" fillId="3" borderId="6" xfId="0" applyNumberFormat="1" applyFont="1" applyFill="1" applyBorder="1" applyAlignment="1">
      <alignment horizontal="center"/>
    </xf>
    <xf numFmtId="0" fontId="7" fillId="3" borderId="6" xfId="2" applyFont="1" applyFill="1" applyBorder="1"/>
    <xf numFmtId="3" fontId="4" fillId="3" borderId="6" xfId="2" applyNumberFormat="1" applyFont="1" applyFill="1" applyBorder="1" applyAlignment="1">
      <alignment horizontal="left"/>
    </xf>
    <xf numFmtId="1" fontId="2" fillId="2" borderId="8" xfId="2" applyNumberFormat="1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7" fillId="4" borderId="0" xfId="0" applyFont="1" applyFill="1" applyBorder="1"/>
    <xf numFmtId="3" fontId="8" fillId="4" borderId="0" xfId="2" applyNumberFormat="1" applyFont="1" applyFill="1" applyBorder="1"/>
    <xf numFmtId="3" fontId="8" fillId="3" borderId="4" xfId="2" applyNumberFormat="1" applyFont="1" applyFill="1" applyBorder="1"/>
    <xf numFmtId="0" fontId="6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left"/>
    </xf>
    <xf numFmtId="15" fontId="4" fillId="0" borderId="0" xfId="2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3" fontId="4" fillId="0" borderId="0" xfId="2" applyNumberFormat="1" applyFont="1" applyFill="1" applyBorder="1"/>
    <xf numFmtId="0" fontId="6" fillId="4" borderId="6" xfId="2" applyFont="1" applyFill="1" applyBorder="1" applyAlignment="1">
      <alignment wrapText="1"/>
    </xf>
    <xf numFmtId="168" fontId="6" fillId="0" borderId="2" xfId="2" applyNumberFormat="1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15" fontId="6" fillId="4" borderId="3" xfId="2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0" fontId="6" fillId="4" borderId="10" xfId="0" applyFont="1" applyFill="1" applyBorder="1" applyAlignment="1">
      <alignment horizontal="center" vertical="center"/>
    </xf>
    <xf numFmtId="10" fontId="0" fillId="0" borderId="0" xfId="0" applyNumberFormat="1"/>
    <xf numFmtId="10" fontId="2" fillId="2" borderId="8" xfId="2" applyNumberFormat="1" applyFont="1" applyFill="1" applyBorder="1" applyAlignment="1" applyProtection="1">
      <alignment horizontal="center" vertical="center"/>
    </xf>
    <xf numFmtId="10" fontId="6" fillId="0" borderId="10" xfId="2" applyNumberFormat="1" applyFont="1" applyBorder="1"/>
    <xf numFmtId="10" fontId="8" fillId="3" borderId="6" xfId="1" applyNumberFormat="1" applyFont="1" applyFill="1" applyBorder="1"/>
    <xf numFmtId="10" fontId="9" fillId="0" borderId="10" xfId="2" applyNumberFormat="1" applyFont="1" applyBorder="1"/>
    <xf numFmtId="10" fontId="6" fillId="4" borderId="10" xfId="2" applyNumberFormat="1" applyFont="1" applyFill="1" applyBorder="1" applyAlignment="1">
      <alignment horizontal="right" vertical="center"/>
    </xf>
    <xf numFmtId="10" fontId="9" fillId="0" borderId="11" xfId="2" applyNumberFormat="1" applyFont="1" applyBorder="1"/>
    <xf numFmtId="10" fontId="8" fillId="0" borderId="2" xfId="1" applyNumberFormat="1" applyFont="1" applyBorder="1"/>
    <xf numFmtId="10" fontId="4" fillId="0" borderId="10" xfId="1" applyNumberFormat="1" applyFont="1" applyFill="1" applyBorder="1"/>
    <xf numFmtId="10" fontId="8" fillId="0" borderId="10" xfId="1" applyNumberFormat="1" applyFont="1" applyBorder="1"/>
    <xf numFmtId="10" fontId="8" fillId="4" borderId="0" xfId="1" applyNumberFormat="1" applyFont="1" applyFill="1" applyBorder="1"/>
    <xf numFmtId="10" fontId="5" fillId="2" borderId="13" xfId="2" applyNumberFormat="1" applyFont="1" applyFill="1" applyBorder="1" applyAlignment="1">
      <alignment horizontal="right"/>
    </xf>
    <xf numFmtId="10" fontId="14" fillId="6" borderId="10" xfId="1" applyNumberFormat="1" applyFont="1" applyFill="1" applyBorder="1"/>
    <xf numFmtId="10" fontId="5" fillId="2" borderId="9" xfId="2" applyNumberFormat="1" applyFont="1" applyFill="1" applyBorder="1" applyAlignment="1">
      <alignment horizontal="right"/>
    </xf>
    <xf numFmtId="10" fontId="3" fillId="0" borderId="0" xfId="2" applyNumberFormat="1"/>
    <xf numFmtId="10" fontId="10" fillId="0" borderId="0" xfId="2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10" fontId="8" fillId="4" borderId="2" xfId="1" applyNumberFormat="1" applyFont="1" applyFill="1" applyBorder="1"/>
    <xf numFmtId="10" fontId="7" fillId="4" borderId="10" xfId="1" applyNumberFormat="1" applyFont="1" applyFill="1" applyBorder="1"/>
    <xf numFmtId="10" fontId="4" fillId="3" borderId="2" xfId="1" applyNumberFormat="1" applyFont="1" applyFill="1" applyBorder="1"/>
    <xf numFmtId="10" fontId="4" fillId="4" borderId="2" xfId="2" applyNumberFormat="1" applyFont="1" applyFill="1" applyBorder="1"/>
    <xf numFmtId="10" fontId="6" fillId="4" borderId="7" xfId="1" applyNumberFormat="1" applyFont="1" applyFill="1" applyBorder="1"/>
    <xf numFmtId="10" fontId="4" fillId="3" borderId="6" xfId="2" applyNumberFormat="1" applyFont="1" applyFill="1" applyBorder="1"/>
    <xf numFmtId="10" fontId="4" fillId="4" borderId="12" xfId="2" applyNumberFormat="1" applyFont="1" applyFill="1" applyBorder="1"/>
    <xf numFmtId="10" fontId="4" fillId="3" borderId="6" xfId="2" applyNumberFormat="1" applyFont="1" applyFill="1" applyBorder="1" applyAlignment="1">
      <alignment horizontal="right"/>
    </xf>
    <xf numFmtId="10" fontId="4" fillId="2" borderId="13" xfId="2" applyNumberFormat="1" applyFont="1" applyFill="1" applyBorder="1" applyAlignment="1">
      <alignment horizontal="right"/>
    </xf>
    <xf numFmtId="10" fontId="2" fillId="2" borderId="10" xfId="1" applyNumberFormat="1" applyFont="1" applyFill="1" applyBorder="1"/>
    <xf numFmtId="10" fontId="5" fillId="2" borderId="12" xfId="2" applyNumberFormat="1" applyFont="1" applyFill="1" applyBorder="1" applyAlignment="1">
      <alignment horizontal="right"/>
    </xf>
    <xf numFmtId="10" fontId="6" fillId="0" borderId="0" xfId="2" applyNumberFormat="1" applyFont="1" applyFill="1" applyBorder="1" applyAlignment="1">
      <alignment horizontal="right"/>
    </xf>
    <xf numFmtId="10" fontId="2" fillId="2" borderId="8" xfId="2" applyNumberFormat="1" applyFont="1" applyFill="1" applyBorder="1" applyAlignment="1" applyProtection="1">
      <alignment horizontal="center" vertical="center" wrapText="1"/>
    </xf>
    <xf numFmtId="10" fontId="4" fillId="0" borderId="0" xfId="1" applyNumberFormat="1" applyFont="1" applyFill="1" applyBorder="1"/>
    <xf numFmtId="10" fontId="5" fillId="0" borderId="0" xfId="2" applyNumberFormat="1" applyFont="1" applyFill="1" applyBorder="1" applyAlignment="1">
      <alignment horizontal="right"/>
    </xf>
    <xf numFmtId="10" fontId="2" fillId="2" borderId="13" xfId="2" applyNumberFormat="1" applyFont="1" applyFill="1" applyBorder="1" applyAlignment="1">
      <alignment horizontal="right"/>
    </xf>
    <xf numFmtId="10" fontId="2" fillId="2" borderId="9" xfId="2" applyNumberFormat="1" applyFont="1" applyFill="1" applyBorder="1" applyAlignment="1">
      <alignment horizontal="right"/>
    </xf>
    <xf numFmtId="10" fontId="6" fillId="0" borderId="0" xfId="2" applyNumberFormat="1" applyFont="1"/>
    <xf numFmtId="3" fontId="8" fillId="4" borderId="11" xfId="2" applyNumberFormat="1" applyFont="1" applyFill="1" applyBorder="1"/>
    <xf numFmtId="3" fontId="4" fillId="0" borderId="11" xfId="2" applyNumberFormat="1" applyFont="1" applyFill="1" applyBorder="1"/>
    <xf numFmtId="3" fontId="5" fillId="0" borderId="11" xfId="2" applyNumberFormat="1" applyFont="1" applyFill="1" applyBorder="1"/>
    <xf numFmtId="3" fontId="8" fillId="4" borderId="4" xfId="2" applyNumberFormat="1" applyFont="1" applyFill="1" applyBorder="1"/>
    <xf numFmtId="15" fontId="7" fillId="4" borderId="10" xfId="0" applyNumberFormat="1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168" fontId="6" fillId="4" borderId="10" xfId="2" applyNumberFormat="1" applyFont="1" applyFill="1" applyBorder="1" applyAlignment="1">
      <alignment horizontal="center"/>
    </xf>
    <xf numFmtId="1" fontId="6" fillId="4" borderId="10" xfId="2" applyNumberFormat="1" applyFont="1" applyFill="1" applyBorder="1" applyAlignment="1">
      <alignment horizontal="center"/>
    </xf>
    <xf numFmtId="167" fontId="6" fillId="4" borderId="11" xfId="5" applyNumberFormat="1" applyFont="1" applyFill="1" applyBorder="1" applyAlignment="1">
      <alignment horizontal="center" vertical="center"/>
    </xf>
    <xf numFmtId="3" fontId="6" fillId="4" borderId="10" xfId="2" applyNumberFormat="1" applyFont="1" applyFill="1" applyBorder="1" applyAlignment="1">
      <alignment horizontal="right"/>
    </xf>
    <xf numFmtId="0" fontId="6" fillId="4" borderId="10" xfId="2" applyFont="1" applyFill="1" applyBorder="1" applyAlignment="1">
      <alignment wrapText="1"/>
    </xf>
    <xf numFmtId="2" fontId="6" fillId="4" borderId="10" xfId="0" applyNumberFormat="1" applyFont="1" applyFill="1" applyBorder="1"/>
    <xf numFmtId="167" fontId="6" fillId="4" borderId="11" xfId="4" applyNumberFormat="1" applyFont="1" applyFill="1" applyBorder="1" applyAlignment="1">
      <alignment horizontal="center" vertical="center"/>
    </xf>
    <xf numFmtId="0" fontId="6" fillId="4" borderId="12" xfId="2" applyFont="1" applyFill="1" applyBorder="1"/>
    <xf numFmtId="3" fontId="6" fillId="4" borderId="11" xfId="2" applyNumberFormat="1" applyFont="1" applyFill="1" applyBorder="1" applyAlignment="1">
      <alignment horizontal="right"/>
    </xf>
    <xf numFmtId="1" fontId="6" fillId="4" borderId="12" xfId="2" applyNumberFormat="1" applyFont="1" applyFill="1" applyBorder="1" applyAlignment="1">
      <alignment horizontal="center"/>
    </xf>
    <xf numFmtId="0" fontId="6" fillId="4" borderId="12" xfId="0" applyFont="1" applyFill="1" applyBorder="1" applyAlignment="1" applyProtection="1"/>
    <xf numFmtId="3" fontId="6" fillId="4" borderId="12" xfId="2" applyNumberFormat="1" applyFont="1" applyFill="1" applyBorder="1" applyAlignment="1">
      <alignment horizontal="right"/>
    </xf>
    <xf numFmtId="0" fontId="2" fillId="4" borderId="0" xfId="2" applyFont="1" applyFill="1" applyBorder="1" applyAlignment="1">
      <alignment horizontal="left" vertical="center"/>
    </xf>
    <xf numFmtId="3" fontId="5" fillId="4" borderId="0" xfId="2" applyNumberFormat="1" applyFont="1" applyFill="1" applyBorder="1"/>
    <xf numFmtId="0" fontId="8" fillId="4" borderId="10" xfId="2" applyFont="1" applyFill="1" applyBorder="1"/>
    <xf numFmtId="3" fontId="7" fillId="4" borderId="10" xfId="2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left"/>
    </xf>
    <xf numFmtId="15" fontId="4" fillId="4" borderId="0" xfId="2" applyNumberFormat="1" applyFont="1" applyFill="1" applyBorder="1" applyAlignment="1">
      <alignment horizontal="center"/>
    </xf>
    <xf numFmtId="15" fontId="4" fillId="4" borderId="0" xfId="0" applyNumberFormat="1" applyFont="1" applyFill="1" applyBorder="1" applyAlignment="1">
      <alignment horizontal="center"/>
    </xf>
    <xf numFmtId="3" fontId="4" fillId="4" borderId="0" xfId="2" applyNumberFormat="1" applyFont="1" applyFill="1" applyBorder="1"/>
    <xf numFmtId="0" fontId="7" fillId="4" borderId="10" xfId="0" applyFont="1" applyFill="1" applyBorder="1"/>
    <xf numFmtId="1" fontId="6" fillId="4" borderId="10" xfId="0" applyNumberFormat="1" applyFont="1" applyFill="1" applyBorder="1" applyAlignment="1">
      <alignment horizontal="center"/>
    </xf>
    <xf numFmtId="3" fontId="7" fillId="4" borderId="11" xfId="2" applyNumberFormat="1" applyFont="1" applyFill="1" applyBorder="1"/>
    <xf numFmtId="2" fontId="6" fillId="4" borderId="10" xfId="2" applyNumberFormat="1" applyFont="1" applyFill="1" applyBorder="1" applyAlignment="1">
      <alignment horizontal="left"/>
    </xf>
    <xf numFmtId="0" fontId="9" fillId="4" borderId="10" xfId="2" applyFont="1" applyFill="1" applyBorder="1"/>
    <xf numFmtId="0" fontId="9" fillId="4" borderId="10" xfId="0" applyFont="1" applyFill="1" applyBorder="1"/>
    <xf numFmtId="0" fontId="9" fillId="4" borderId="11" xfId="2" applyFont="1" applyFill="1" applyBorder="1"/>
    <xf numFmtId="0" fontId="6" fillId="4" borderId="10" xfId="0" applyFont="1" applyFill="1" applyBorder="1" applyAlignment="1">
      <alignment horizontal="left"/>
    </xf>
    <xf numFmtId="3" fontId="7" fillId="4" borderId="12" xfId="2" applyNumberFormat="1" applyFont="1" applyFill="1" applyBorder="1" applyAlignment="1">
      <alignment horizontal="right"/>
    </xf>
    <xf numFmtId="1" fontId="7" fillId="4" borderId="10" xfId="0" applyNumberFormat="1" applyFont="1" applyFill="1" applyBorder="1" applyAlignment="1">
      <alignment horizontal="left"/>
    </xf>
    <xf numFmtId="3" fontId="7" fillId="4" borderId="10" xfId="0" applyNumberFormat="1" applyFont="1" applyFill="1" applyBorder="1" applyAlignment="1">
      <alignment horizontal="right"/>
    </xf>
    <xf numFmtId="168" fontId="6" fillId="4" borderId="10" xfId="2" applyNumberFormat="1" applyFont="1" applyFill="1" applyBorder="1" applyAlignment="1">
      <alignment horizontal="center" vertical="center"/>
    </xf>
    <xf numFmtId="1" fontId="6" fillId="4" borderId="10" xfId="2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3" fontId="7" fillId="4" borderId="10" xfId="2" applyNumberFormat="1" applyFont="1" applyFill="1" applyBorder="1" applyAlignment="1">
      <alignment horizontal="right" vertical="center"/>
    </xf>
    <xf numFmtId="3" fontId="7" fillId="4" borderId="10" xfId="2" applyNumberFormat="1" applyFont="1" applyFill="1" applyBorder="1" applyAlignment="1">
      <alignment vertical="center"/>
    </xf>
    <xf numFmtId="0" fontId="7" fillId="4" borderId="10" xfId="2" applyFont="1" applyFill="1" applyBorder="1" applyAlignment="1" applyProtection="1">
      <alignment horizontal="center" vertical="center" wrapText="1"/>
    </xf>
    <xf numFmtId="2" fontId="7" fillId="4" borderId="10" xfId="2" applyNumberFormat="1" applyFont="1" applyFill="1" applyBorder="1" applyAlignment="1">
      <alignment horizontal="left" vertical="center"/>
    </xf>
    <xf numFmtId="3" fontId="7" fillId="4" borderId="11" xfId="0" applyNumberFormat="1" applyFont="1" applyFill="1" applyBorder="1"/>
    <xf numFmtId="10" fontId="6" fillId="4" borderId="11" xfId="1" applyNumberFormat="1" applyFont="1" applyFill="1" applyBorder="1"/>
    <xf numFmtId="2" fontId="7" fillId="4" borderId="10" xfId="2" applyNumberFormat="1" applyFont="1" applyFill="1" applyBorder="1"/>
    <xf numFmtId="0" fontId="7" fillId="4" borderId="10" xfId="2" applyFont="1" applyFill="1" applyBorder="1" applyAlignment="1">
      <alignment wrapText="1"/>
    </xf>
    <xf numFmtId="2" fontId="7" fillId="4" borderId="10" xfId="0" applyNumberFormat="1" applyFont="1" applyFill="1" applyBorder="1"/>
    <xf numFmtId="10" fontId="6" fillId="4" borderId="0" xfId="1" applyNumberFormat="1" applyFont="1" applyFill="1" applyBorder="1"/>
    <xf numFmtId="10" fontId="6" fillId="4" borderId="10" xfId="1" applyNumberFormat="1" applyFont="1" applyFill="1" applyBorder="1"/>
    <xf numFmtId="3" fontId="7" fillId="4" borderId="11" xfId="2" applyNumberFormat="1" applyFont="1" applyFill="1" applyBorder="1" applyAlignment="1">
      <alignment horizontal="right"/>
    </xf>
    <xf numFmtId="0" fontId="7" fillId="4" borderId="12" xfId="0" applyFont="1" applyFill="1" applyBorder="1" applyAlignment="1" applyProtection="1"/>
    <xf numFmtId="10" fontId="7" fillId="4" borderId="10" xfId="2" applyNumberFormat="1" applyFont="1" applyFill="1" applyBorder="1" applyAlignment="1">
      <alignment horizontal="right" vertical="center"/>
    </xf>
    <xf numFmtId="10" fontId="7" fillId="4" borderId="10" xfId="2" applyNumberFormat="1" applyFont="1" applyFill="1" applyBorder="1" applyAlignment="1">
      <alignment horizontal="right"/>
    </xf>
    <xf numFmtId="10" fontId="9" fillId="4" borderId="11" xfId="2" applyNumberFormat="1" applyFont="1" applyFill="1" applyBorder="1"/>
    <xf numFmtId="10" fontId="7" fillId="4" borderId="12" xfId="2" applyNumberFormat="1" applyFont="1" applyFill="1" applyBorder="1" applyAlignment="1">
      <alignment horizontal="right"/>
    </xf>
    <xf numFmtId="3" fontId="7" fillId="4" borderId="7" xfId="2" applyNumberFormat="1" applyFont="1" applyFill="1" applyBorder="1" applyAlignment="1">
      <alignment horizontal="right"/>
    </xf>
    <xf numFmtId="10" fontId="7" fillId="4" borderId="10" xfId="0" applyNumberFormat="1" applyFont="1" applyFill="1" applyBorder="1" applyAlignment="1">
      <alignment horizontal="right"/>
    </xf>
    <xf numFmtId="10" fontId="4" fillId="4" borderId="10" xfId="1" applyNumberFormat="1" applyFont="1" applyFill="1" applyBorder="1"/>
    <xf numFmtId="10" fontId="8" fillId="4" borderId="10" xfId="1" applyNumberFormat="1" applyFont="1" applyFill="1" applyBorder="1"/>
    <xf numFmtId="15" fontId="7" fillId="0" borderId="10" xfId="2" applyNumberFormat="1" applyFont="1" applyFill="1" applyBorder="1" applyAlignment="1">
      <alignment horizontal="center"/>
    </xf>
    <xf numFmtId="0" fontId="6" fillId="4" borderId="11" xfId="0" applyNumberFormat="1" applyFont="1" applyFill="1" applyBorder="1"/>
    <xf numFmtId="0" fontId="6" fillId="4" borderId="10" xfId="2" applyFont="1" applyFill="1" applyBorder="1" applyAlignment="1">
      <alignment horizontal="center" vertical="center"/>
    </xf>
    <xf numFmtId="15" fontId="7" fillId="4" borderId="10" xfId="2" applyNumberFormat="1" applyFont="1" applyFill="1" applyBorder="1" applyAlignment="1">
      <alignment horizontal="center"/>
    </xf>
    <xf numFmtId="168" fontId="6" fillId="4" borderId="12" xfId="2" applyNumberFormat="1" applyFont="1" applyFill="1" applyBorder="1" applyAlignment="1">
      <alignment horizontal="center"/>
    </xf>
    <xf numFmtId="168" fontId="6" fillId="4" borderId="7" xfId="2" applyNumberFormat="1" applyFont="1" applyFill="1" applyBorder="1" applyAlignment="1">
      <alignment horizontal="center"/>
    </xf>
    <xf numFmtId="0" fontId="8" fillId="4" borderId="6" xfId="2" applyFont="1" applyFill="1" applyBorder="1"/>
    <xf numFmtId="0" fontId="6" fillId="4" borderId="7" xfId="2" applyFont="1" applyFill="1" applyBorder="1" applyAlignment="1">
      <alignment horizontal="center"/>
    </xf>
    <xf numFmtId="10" fontId="4" fillId="5" borderId="2" xfId="1" applyNumberFormat="1" applyFont="1" applyFill="1" applyBorder="1"/>
    <xf numFmtId="10" fontId="4" fillId="2" borderId="6" xfId="2" applyNumberFormat="1" applyFont="1" applyFill="1" applyBorder="1"/>
    <xf numFmtId="10" fontId="4" fillId="2" borderId="6" xfId="2" applyNumberFormat="1" applyFont="1" applyFill="1" applyBorder="1" applyAlignment="1">
      <alignment horizontal="right"/>
    </xf>
    <xf numFmtId="10" fontId="6" fillId="0" borderId="4" xfId="2" applyNumberFormat="1" applyFont="1" applyBorder="1"/>
    <xf numFmtId="10" fontId="6" fillId="4" borderId="10" xfId="2" applyNumberFormat="1" applyFont="1" applyFill="1" applyBorder="1" applyAlignment="1">
      <alignment horizontal="right"/>
    </xf>
    <xf numFmtId="10" fontId="4" fillId="3" borderId="6" xfId="1" applyNumberFormat="1" applyFont="1" applyFill="1" applyBorder="1"/>
    <xf numFmtId="10" fontId="8" fillId="3" borderId="2" xfId="1" applyNumberFormat="1" applyFont="1" applyFill="1" applyBorder="1"/>
    <xf numFmtId="0" fontId="6" fillId="4" borderId="10" xfId="0" applyFont="1" applyFill="1" applyBorder="1"/>
    <xf numFmtId="0" fontId="4" fillId="4" borderId="10" xfId="2" applyFont="1" applyFill="1" applyBorder="1"/>
    <xf numFmtId="10" fontId="4" fillId="4" borderId="10" xfId="2" applyNumberFormat="1" applyFont="1" applyFill="1" applyBorder="1"/>
    <xf numFmtId="0" fontId="4" fillId="3" borderId="4" xfId="2" applyFont="1" applyFill="1" applyBorder="1"/>
    <xf numFmtId="0" fontId="5" fillId="4" borderId="8" xfId="2" applyFont="1" applyFill="1" applyBorder="1" applyAlignment="1">
      <alignment horizontal="center"/>
    </xf>
    <xf numFmtId="10" fontId="9" fillId="4" borderId="10" xfId="2" applyNumberFormat="1" applyFont="1" applyFill="1" applyBorder="1"/>
    <xf numFmtId="0" fontId="5" fillId="4" borderId="1" xfId="2" applyFont="1" applyFill="1" applyBorder="1" applyAlignment="1">
      <alignment horizontal="center"/>
    </xf>
    <xf numFmtId="0" fontId="6" fillId="4" borderId="11" xfId="0" applyFont="1" applyFill="1" applyBorder="1"/>
    <xf numFmtId="0" fontId="7" fillId="4" borderId="12" xfId="0" applyFont="1" applyFill="1" applyBorder="1"/>
    <xf numFmtId="0" fontId="7" fillId="4" borderId="10" xfId="2" applyFont="1" applyFill="1" applyBorder="1" applyAlignment="1">
      <alignment horizontal="center" vertical="center" wrapText="1"/>
    </xf>
    <xf numFmtId="0" fontId="7" fillId="4" borderId="0" xfId="0" applyFont="1" applyFill="1"/>
    <xf numFmtId="10" fontId="6" fillId="4" borderId="10" xfId="2" applyNumberFormat="1" applyFont="1" applyFill="1" applyBorder="1"/>
    <xf numFmtId="3" fontId="6" fillId="4" borderId="10" xfId="2" applyNumberFormat="1" applyFont="1" applyFill="1" applyBorder="1" applyAlignment="1">
      <alignment vertical="center"/>
    </xf>
    <xf numFmtId="3" fontId="7" fillId="4" borderId="10" xfId="0" applyNumberFormat="1" applyFont="1" applyFill="1" applyBorder="1"/>
    <xf numFmtId="10" fontId="5" fillId="4" borderId="0" xfId="2" applyNumberFormat="1" applyFont="1" applyFill="1" applyBorder="1" applyAlignment="1">
      <alignment horizontal="right"/>
    </xf>
    <xf numFmtId="3" fontId="5" fillId="4" borderId="11" xfId="2" applyNumberFormat="1" applyFont="1" applyFill="1" applyBorder="1"/>
    <xf numFmtId="10" fontId="7" fillId="0" borderId="12" xfId="2" applyNumberFormat="1" applyFont="1" applyBorder="1" applyAlignment="1">
      <alignment horizontal="right"/>
    </xf>
    <xf numFmtId="10" fontId="4" fillId="4" borderId="0" xfId="1" applyNumberFormat="1" applyFont="1" applyFill="1" applyBorder="1"/>
    <xf numFmtId="0" fontId="6" fillId="0" borderId="10" xfId="0" applyFont="1" applyFill="1" applyBorder="1" applyAlignment="1">
      <alignment horizontal="center"/>
    </xf>
    <xf numFmtId="2" fontId="7" fillId="0" borderId="10" xfId="0" applyNumberFormat="1" applyFont="1" applyFill="1" applyBorder="1"/>
    <xf numFmtId="1" fontId="6" fillId="0" borderId="10" xfId="2" applyNumberFormat="1" applyFont="1" applyFill="1" applyBorder="1" applyAlignment="1">
      <alignment horizontal="center"/>
    </xf>
    <xf numFmtId="167" fontId="6" fillId="0" borderId="11" xfId="5" applyNumberFormat="1" applyFont="1" applyFill="1" applyBorder="1" applyAlignment="1">
      <alignment horizontal="center" vertical="center"/>
    </xf>
    <xf numFmtId="3" fontId="7" fillId="0" borderId="12" xfId="2" applyNumberFormat="1" applyFont="1" applyFill="1" applyBorder="1" applyAlignment="1">
      <alignment horizontal="right"/>
    </xf>
    <xf numFmtId="3" fontId="6" fillId="0" borderId="10" xfId="2" applyNumberFormat="1" applyFont="1" applyFill="1" applyBorder="1" applyAlignment="1">
      <alignment horizontal="right"/>
    </xf>
    <xf numFmtId="10" fontId="6" fillId="0" borderId="0" xfId="1" applyNumberFormat="1" applyFont="1" applyFill="1" applyBorder="1"/>
    <xf numFmtId="3" fontId="7" fillId="0" borderId="10" xfId="2" applyNumberFormat="1" applyFont="1" applyFill="1" applyBorder="1" applyAlignment="1">
      <alignment horizontal="right"/>
    </xf>
    <xf numFmtId="0" fontId="0" fillId="0" borderId="0" xfId="0" applyFill="1"/>
    <xf numFmtId="0" fontId="6" fillId="0" borderId="10" xfId="0" applyFont="1" applyFill="1" applyBorder="1" applyAlignment="1">
      <alignment horizontal="left"/>
    </xf>
    <xf numFmtId="1" fontId="6" fillId="0" borderId="10" xfId="0" applyNumberFormat="1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right"/>
    </xf>
    <xf numFmtId="3" fontId="7" fillId="0" borderId="10" xfId="2" applyNumberFormat="1" applyFont="1" applyFill="1" applyBorder="1"/>
    <xf numFmtId="15" fontId="7" fillId="0" borderId="0" xfId="2" applyNumberFormat="1" applyFont="1" applyBorder="1" applyAlignment="1">
      <alignment horizontal="center"/>
    </xf>
    <xf numFmtId="1" fontId="7" fillId="0" borderId="9" xfId="2" applyNumberFormat="1" applyFont="1" applyBorder="1" applyAlignment="1">
      <alignment horizontal="center"/>
    </xf>
    <xf numFmtId="15" fontId="7" fillId="0" borderId="9" xfId="2" applyNumberFormat="1" applyFont="1" applyBorder="1" applyAlignment="1">
      <alignment horizontal="center"/>
    </xf>
    <xf numFmtId="15" fontId="7" fillId="0" borderId="7" xfId="2" applyNumberFormat="1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10" fontId="7" fillId="0" borderId="10" xfId="1" applyNumberFormat="1" applyFont="1" applyBorder="1"/>
    <xf numFmtId="3" fontId="7" fillId="0" borderId="10" xfId="2" applyNumberFormat="1" applyFont="1" applyBorder="1"/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 applyProtection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" fontId="2" fillId="2" borderId="3" xfId="2" applyNumberFormat="1" applyFont="1" applyFill="1" applyBorder="1" applyAlignment="1" applyProtection="1">
      <alignment horizontal="center" vertical="center"/>
    </xf>
    <xf numFmtId="1" fontId="2" fillId="2" borderId="4" xfId="2" applyNumberFormat="1" applyFont="1" applyFill="1" applyBorder="1" applyAlignment="1" applyProtection="1">
      <alignment horizontal="center" vertical="center"/>
    </xf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/>
    </xf>
    <xf numFmtId="1" fontId="2" fillId="2" borderId="4" xfId="2" applyNumberFormat="1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 applyProtection="1">
      <alignment horizontal="center" vertical="center" wrapText="1"/>
    </xf>
    <xf numFmtId="1" fontId="2" fillId="2" borderId="4" xfId="2" applyNumberFormat="1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6">
    <cellStyle name="Millares [0]" xfId="4" builtinId="6"/>
    <cellStyle name="Millares [0] 2" xfId="5"/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6728D-E396-419E-BC43-8ED8155A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0DDFC-5CEF-45EE-AC6E-BE15D28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0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36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42714E-806D-40C5-B70A-CD62D32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0A172C-DD7D-456B-9830-3EA439F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FC8597-4402-4F2B-99BD-1D56AAB5E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0533B5-A0A9-4680-86EE-1D639567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81224-20BA-4228-9925-3F45FAF1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064B78-7A06-419D-ACBB-FC7CB3134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11</xdr:col>
      <xdr:colOff>66094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0" y="28575"/>
          <a:ext cx="1866319" cy="667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114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857EA-C08E-4A86-91C2-64A1BC905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6583" cy="709227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1941F2-B8F9-4D54-A6A1-8EB81346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73" zoomScale="60" zoomScaleNormal="60" workbookViewId="0">
      <selection activeCell="J36" sqref="J36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8.42578125" customWidth="1"/>
    <col min="5" max="5" width="13.5703125" customWidth="1"/>
    <col min="6" max="6" width="19.42578125" customWidth="1"/>
    <col min="7" max="7" width="12.42578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7" t="s">
        <v>30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3.2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3.2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1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3.2657534246575342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23</v>
      </c>
      <c r="H9" s="119">
        <v>15000000</v>
      </c>
      <c r="I9" s="266">
        <v>12681077.449999999</v>
      </c>
      <c r="J9" s="302">
        <v>0.84540516333333326</v>
      </c>
      <c r="K9" s="119">
        <v>2318922.5500000007</v>
      </c>
    </row>
    <row r="10" spans="1:13" ht="26.25" x14ac:dyDescent="0.25">
      <c r="A10" s="320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22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1.9671232876712328</v>
      </c>
      <c r="H11" s="278">
        <v>25000000</v>
      </c>
      <c r="I11" s="266">
        <v>11003461.790000001</v>
      </c>
      <c r="J11" s="306">
        <v>0.44013847160000003</v>
      </c>
      <c r="K11" s="119">
        <v>13996538.209999999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0.81095890410958904</v>
      </c>
      <c r="H12" s="119">
        <v>10000000</v>
      </c>
      <c r="I12" s="266">
        <v>7234067</v>
      </c>
      <c r="J12" s="302">
        <v>0.72340669999999996</v>
      </c>
      <c r="K12" s="119">
        <v>2765933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0.9616438356164384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>
        <v>0.63561643835616444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0.83013698630136989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2.7835616438356166</v>
      </c>
      <c r="H16" s="266">
        <v>100000000</v>
      </c>
      <c r="I16" s="266">
        <v>5181276.25</v>
      </c>
      <c r="J16" s="302">
        <v>5.1812762499999998E-2</v>
      </c>
      <c r="K16" s="119">
        <v>94818723.75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1.6547945205479453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>
        <v>0.57534246575342463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3.2684931506849315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0.71780821917808224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1.8876712328767122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2.8958904109589043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4.1232876712328768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2.6164383561643834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3.2547945205479452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322">
        <v>43998</v>
      </c>
      <c r="D26" s="272">
        <v>7025</v>
      </c>
      <c r="E26" s="263">
        <v>44867</v>
      </c>
      <c r="F26" s="263">
        <v>47080</v>
      </c>
      <c r="G26" s="269">
        <v>3.8136986301369862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322">
        <v>45057</v>
      </c>
      <c r="F27" s="263">
        <v>47250</v>
      </c>
      <c r="G27" s="269">
        <v>4.279452054794521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4.2301369863013702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4.2301369863013702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322">
        <v>43921</v>
      </c>
      <c r="D30" s="272">
        <v>7112</v>
      </c>
      <c r="E30" s="263">
        <v>45103</v>
      </c>
      <c r="F30" s="263">
        <v>46930</v>
      </c>
      <c r="G30" s="269">
        <v>3.4027397260273973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322">
        <v>44426</v>
      </c>
      <c r="D31" s="272">
        <v>7147</v>
      </c>
      <c r="E31" s="322">
        <v>45184</v>
      </c>
      <c r="F31" s="263">
        <v>47376</v>
      </c>
      <c r="G31" s="269">
        <v>4.624657534246575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322">
        <v>45397</v>
      </c>
      <c r="D32" s="272">
        <v>7403</v>
      </c>
      <c r="E32" s="322">
        <v>45645</v>
      </c>
      <c r="F32" s="263">
        <v>47588</v>
      </c>
      <c r="G32" s="269">
        <v>5.2054794520547949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1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322">
        <v>45645</v>
      </c>
      <c r="F33" s="263">
        <v>47588</v>
      </c>
      <c r="G33" s="269">
        <v>5.2054794520547949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1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323">
        <v>47144</v>
      </c>
      <c r="G34" s="269">
        <v>3.989041095890411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1" x14ac:dyDescent="0.25">
      <c r="A35" s="21"/>
      <c r="B35" s="22" t="s">
        <v>43</v>
      </c>
      <c r="C35" s="71"/>
      <c r="D35" s="23"/>
      <c r="E35" s="23"/>
      <c r="F35" s="23"/>
      <c r="G35" s="72"/>
      <c r="H35" s="24">
        <v>2070000000</v>
      </c>
      <c r="I35" s="24">
        <v>845178079.1099999</v>
      </c>
      <c r="J35" s="225">
        <v>0.40829858894202892</v>
      </c>
      <c r="K35" s="24">
        <v>1224821920.8900001</v>
      </c>
    </row>
    <row r="36" spans="1:11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1" x14ac:dyDescent="0.25">
      <c r="A37" s="104" t="s">
        <v>5</v>
      </c>
      <c r="B37" s="105" t="s">
        <v>77</v>
      </c>
      <c r="C37" s="322">
        <v>43935</v>
      </c>
      <c r="D37" s="272">
        <v>6524</v>
      </c>
      <c r="E37" s="263">
        <v>43916</v>
      </c>
      <c r="F37" s="263">
        <v>46203</v>
      </c>
      <c r="G37" s="106">
        <v>1.4109589041095891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</row>
    <row r="38" spans="1:11" x14ac:dyDescent="0.25">
      <c r="A38" s="299" t="s">
        <v>10</v>
      </c>
      <c r="B38" s="300" t="s">
        <v>78</v>
      </c>
      <c r="C38" s="322">
        <v>43619</v>
      </c>
      <c r="D38" s="272">
        <v>6523</v>
      </c>
      <c r="E38" s="322">
        <v>43916</v>
      </c>
      <c r="F38" s="263">
        <v>46203</v>
      </c>
      <c r="G38" s="106">
        <v>1.4109589041095891</v>
      </c>
      <c r="H38" s="297">
        <v>115000000</v>
      </c>
      <c r="I38" s="297">
        <v>76450369.270000011</v>
      </c>
      <c r="J38" s="310">
        <v>0.66478581973913053</v>
      </c>
      <c r="K38" s="285">
        <v>38549630.729999989</v>
      </c>
    </row>
    <row r="39" spans="1:11" x14ac:dyDescent="0.25">
      <c r="A39" s="299" t="s">
        <v>9</v>
      </c>
      <c r="B39" s="300" t="s">
        <v>79</v>
      </c>
      <c r="C39" s="322">
        <v>42626</v>
      </c>
      <c r="D39" s="272">
        <v>6025</v>
      </c>
      <c r="E39" s="322">
        <v>43105</v>
      </c>
      <c r="F39" s="263">
        <v>46022</v>
      </c>
      <c r="G39" s="106">
        <v>0.91506849315068495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1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322">
        <v>45254</v>
      </c>
      <c r="F40" s="263">
        <v>47116</v>
      </c>
      <c r="G40" s="106">
        <v>3.9123287671232876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1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3.9369863013698629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1" x14ac:dyDescent="0.25">
      <c r="A42" s="299" t="s">
        <v>6</v>
      </c>
      <c r="B42" s="300" t="s">
        <v>76</v>
      </c>
      <c r="C42" s="322">
        <v>45511</v>
      </c>
      <c r="D42" s="272">
        <v>7433</v>
      </c>
      <c r="E42" s="322">
        <v>45664</v>
      </c>
      <c r="F42" s="323">
        <v>47125</v>
      </c>
      <c r="G42" s="106">
        <v>3.9369863013698629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1" x14ac:dyDescent="0.25">
      <c r="A43" s="21"/>
      <c r="B43" s="22" t="s">
        <v>44</v>
      </c>
      <c r="C43" s="71"/>
      <c r="D43" s="23"/>
      <c r="E43" s="23"/>
      <c r="F43" s="161"/>
      <c r="G43" s="72"/>
      <c r="H43" s="24">
        <v>545300000</v>
      </c>
      <c r="I43" s="24">
        <v>209120268.03000003</v>
      </c>
      <c r="J43" s="225">
        <v>0.38349581520264081</v>
      </c>
      <c r="K43" s="24">
        <v>336179731.96999997</v>
      </c>
    </row>
    <row r="44" spans="1:11" x14ac:dyDescent="0.25">
      <c r="A44" s="19"/>
      <c r="B44" s="25"/>
      <c r="C44" s="25"/>
      <c r="D44" s="25"/>
      <c r="E44" s="25"/>
      <c r="F44" s="25"/>
      <c r="G44" s="2"/>
      <c r="H44" s="25"/>
      <c r="I44" s="25"/>
      <c r="J44" s="226"/>
      <c r="K44" s="27"/>
    </row>
    <row r="45" spans="1:11" x14ac:dyDescent="0.25">
      <c r="A45" s="138" t="s">
        <v>4</v>
      </c>
      <c r="B45" s="290" t="s">
        <v>80</v>
      </c>
      <c r="C45" s="322">
        <v>42755</v>
      </c>
      <c r="D45" s="272">
        <v>6023</v>
      </c>
      <c r="E45" s="263">
        <v>43105</v>
      </c>
      <c r="F45" s="263">
        <v>45854</v>
      </c>
      <c r="G45" s="284" t="s">
        <v>21</v>
      </c>
      <c r="H45" s="278">
        <v>150000000</v>
      </c>
      <c r="I45" s="278">
        <v>147301129.81</v>
      </c>
      <c r="J45" s="311">
        <v>0.98200753206666669</v>
      </c>
      <c r="K45" s="85">
        <v>2698870.1899999976</v>
      </c>
    </row>
    <row r="46" spans="1:11" x14ac:dyDescent="0.25">
      <c r="A46" s="138" t="s">
        <v>4</v>
      </c>
      <c r="B46" s="290" t="s">
        <v>90</v>
      </c>
      <c r="C46" s="322">
        <v>43095</v>
      </c>
      <c r="D46" s="272">
        <v>6143</v>
      </c>
      <c r="E46" s="322">
        <v>43319</v>
      </c>
      <c r="F46" s="263">
        <v>45455</v>
      </c>
      <c r="G46" s="284" t="s">
        <v>24</v>
      </c>
      <c r="H46" s="278">
        <v>150000000</v>
      </c>
      <c r="I46" s="278">
        <v>125921741.74000001</v>
      </c>
      <c r="J46" s="311">
        <v>0.83947827826666677</v>
      </c>
      <c r="K46" s="85">
        <v>24078258.25999999</v>
      </c>
    </row>
    <row r="47" spans="1:11" x14ac:dyDescent="0.25">
      <c r="A47" s="138" t="s">
        <v>4</v>
      </c>
      <c r="B47" s="292" t="s">
        <v>89</v>
      </c>
      <c r="C47" s="322">
        <v>43404</v>
      </c>
      <c r="D47" s="272">
        <v>6347</v>
      </c>
      <c r="E47" s="263">
        <v>43665</v>
      </c>
      <c r="F47" s="263">
        <v>46045</v>
      </c>
      <c r="G47" s="284">
        <v>0.9780821917808219</v>
      </c>
      <c r="H47" s="278">
        <v>170000000</v>
      </c>
      <c r="I47" s="278">
        <v>151965758.61000001</v>
      </c>
      <c r="J47" s="311">
        <v>0.89391622711764718</v>
      </c>
      <c r="K47" s="85">
        <v>18034241.389999986</v>
      </c>
    </row>
    <row r="48" spans="1:11" x14ac:dyDescent="0.25">
      <c r="A48" s="138" t="s">
        <v>9</v>
      </c>
      <c r="B48" s="290" t="s">
        <v>92</v>
      </c>
      <c r="C48" s="322">
        <v>42965</v>
      </c>
      <c r="D48" s="272">
        <v>6237</v>
      </c>
      <c r="E48" s="322">
        <v>43437</v>
      </c>
      <c r="F48" s="263">
        <v>45813</v>
      </c>
      <c r="G48" s="284" t="s">
        <v>22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1" x14ac:dyDescent="0.25">
      <c r="A49" s="138" t="s">
        <v>9</v>
      </c>
      <c r="B49" s="290" t="s">
        <v>88</v>
      </c>
      <c r="C49" s="322">
        <v>42965</v>
      </c>
      <c r="D49" s="272">
        <v>6235</v>
      </c>
      <c r="E49" s="263">
        <v>43427</v>
      </c>
      <c r="F49" s="263">
        <v>45990</v>
      </c>
      <c r="G49" s="284">
        <v>0.82739726027397265</v>
      </c>
      <c r="H49" s="278">
        <v>100000000</v>
      </c>
      <c r="I49" s="278">
        <v>76214304.209999993</v>
      </c>
      <c r="J49" s="311">
        <v>0.76214304209999995</v>
      </c>
      <c r="K49" s="85">
        <v>23785695.790000007</v>
      </c>
    </row>
    <row r="50" spans="1:11" x14ac:dyDescent="0.25">
      <c r="A50" s="138" t="s">
        <v>9</v>
      </c>
      <c r="B50" s="290" t="s">
        <v>93</v>
      </c>
      <c r="C50" s="322">
        <v>41733</v>
      </c>
      <c r="D50" s="272">
        <v>5301</v>
      </c>
      <c r="E50" s="322">
        <v>41941</v>
      </c>
      <c r="F50" s="263">
        <v>45838</v>
      </c>
      <c r="G50" s="284" t="s">
        <v>22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1" x14ac:dyDescent="0.25">
      <c r="A51" s="138" t="s">
        <v>9</v>
      </c>
      <c r="B51" s="290" t="s">
        <v>87</v>
      </c>
      <c r="C51" s="322">
        <v>43224</v>
      </c>
      <c r="D51" s="272">
        <v>6151</v>
      </c>
      <c r="E51" s="263">
        <v>43361</v>
      </c>
      <c r="F51" s="263">
        <v>45919</v>
      </c>
      <c r="G51" s="284">
        <v>0.63287671232876708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1" x14ac:dyDescent="0.25">
      <c r="A52" s="138" t="s">
        <v>9</v>
      </c>
      <c r="B52" s="290" t="s">
        <v>91</v>
      </c>
      <c r="C52" s="322">
        <v>42641</v>
      </c>
      <c r="D52" s="272">
        <v>6024</v>
      </c>
      <c r="E52" s="322">
        <v>43104</v>
      </c>
      <c r="F52" s="263">
        <v>46403</v>
      </c>
      <c r="G52" s="284" t="s">
        <v>24</v>
      </c>
      <c r="H52" s="278">
        <v>100000000</v>
      </c>
      <c r="I52" s="278">
        <v>91970505.890000001</v>
      </c>
      <c r="J52" s="311">
        <v>0.91970505889999998</v>
      </c>
      <c r="K52" s="85">
        <v>8029494.1099999994</v>
      </c>
    </row>
    <row r="53" spans="1:11" x14ac:dyDescent="0.25">
      <c r="A53" s="138" t="s">
        <v>9</v>
      </c>
      <c r="B53" s="290" t="s">
        <v>86</v>
      </c>
      <c r="C53" s="322">
        <v>44067</v>
      </c>
      <c r="D53" s="272">
        <v>6684</v>
      </c>
      <c r="E53" s="263">
        <v>44188</v>
      </c>
      <c r="F53" s="263">
        <v>46015</v>
      </c>
      <c r="G53" s="284">
        <v>0.89589041095890409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1" x14ac:dyDescent="0.25">
      <c r="A54" s="138" t="s">
        <v>4</v>
      </c>
      <c r="B54" s="290" t="s">
        <v>85</v>
      </c>
      <c r="C54" s="322">
        <v>44144</v>
      </c>
      <c r="D54" s="272">
        <v>6876</v>
      </c>
      <c r="E54" s="322">
        <v>44546</v>
      </c>
      <c r="F54" s="263">
        <v>46373</v>
      </c>
      <c r="G54" s="284">
        <v>1.8767123287671232</v>
      </c>
      <c r="H54" s="278">
        <v>250000000</v>
      </c>
      <c r="I54" s="278">
        <v>87431179.849999994</v>
      </c>
      <c r="J54" s="311">
        <v>0.34972471939999999</v>
      </c>
      <c r="K54" s="85">
        <v>162568820.15000001</v>
      </c>
    </row>
    <row r="55" spans="1:11" ht="26.25" x14ac:dyDescent="0.25">
      <c r="A55" s="138" t="s">
        <v>9</v>
      </c>
      <c r="B55" s="158" t="s">
        <v>83</v>
      </c>
      <c r="C55" s="322">
        <v>43893</v>
      </c>
      <c r="D55" s="272">
        <v>6897</v>
      </c>
      <c r="E55" s="263">
        <v>44652</v>
      </c>
      <c r="F55" s="263">
        <v>47578</v>
      </c>
      <c r="G55" s="284">
        <v>5.1780821917808222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1" x14ac:dyDescent="0.25">
      <c r="A56" s="138" t="s">
        <v>9</v>
      </c>
      <c r="B56" s="139" t="s">
        <v>84</v>
      </c>
      <c r="C56" s="322">
        <v>44061</v>
      </c>
      <c r="D56" s="272">
        <v>7124</v>
      </c>
      <c r="E56" s="322">
        <v>45114</v>
      </c>
      <c r="F56" s="263">
        <v>46944</v>
      </c>
      <c r="G56" s="284">
        <v>3.441095890410959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1" x14ac:dyDescent="0.25">
      <c r="A57" s="138" t="s">
        <v>9</v>
      </c>
      <c r="B57" s="139" t="s">
        <v>82</v>
      </c>
      <c r="C57" s="322">
        <v>45050</v>
      </c>
      <c r="D57" s="272">
        <v>7182</v>
      </c>
      <c r="E57" s="263">
        <v>45217</v>
      </c>
      <c r="F57" s="263">
        <v>47050</v>
      </c>
      <c r="G57" s="284">
        <v>3.7315068493150685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1" x14ac:dyDescent="0.25">
      <c r="A58" s="138" t="s">
        <v>4</v>
      </c>
      <c r="B58" s="139" t="s">
        <v>81</v>
      </c>
      <c r="C58" s="322">
        <v>45583</v>
      </c>
      <c r="D58" s="272">
        <v>7415</v>
      </c>
      <c r="E58" s="322">
        <v>45644</v>
      </c>
      <c r="F58" s="263">
        <v>46374</v>
      </c>
      <c r="G58" s="284">
        <v>1.8794520547945206</v>
      </c>
      <c r="H58" s="278">
        <v>120000000</v>
      </c>
      <c r="I58" s="278">
        <v>120000000</v>
      </c>
      <c r="J58" s="311">
        <v>1</v>
      </c>
      <c r="K58" s="85">
        <v>0</v>
      </c>
    </row>
    <row r="59" spans="1:11" x14ac:dyDescent="0.25">
      <c r="A59" s="21"/>
      <c r="B59" s="22" t="s">
        <v>13</v>
      </c>
      <c r="C59" s="71"/>
      <c r="D59" s="23"/>
      <c r="E59" s="23"/>
      <c r="F59" s="23"/>
      <c r="G59" s="72"/>
      <c r="H59" s="24">
        <v>2286368000</v>
      </c>
      <c r="I59" s="24">
        <v>1624389750.6100001</v>
      </c>
      <c r="J59" s="225">
        <v>0.71046732223771503</v>
      </c>
      <c r="K59" s="24">
        <v>661978249.38999987</v>
      </c>
    </row>
    <row r="60" spans="1:11" x14ac:dyDescent="0.25">
      <c r="A60" s="19"/>
      <c r="B60" s="25"/>
      <c r="C60" s="25"/>
      <c r="D60" s="25"/>
      <c r="E60" s="25"/>
      <c r="F60" s="25"/>
      <c r="G60" s="2"/>
      <c r="H60" s="25"/>
      <c r="I60" s="25"/>
      <c r="J60" s="228"/>
      <c r="K60" s="27"/>
    </row>
    <row r="61" spans="1:11" x14ac:dyDescent="0.25">
      <c r="A61" s="138" t="s">
        <v>9</v>
      </c>
      <c r="B61" s="290" t="s">
        <v>98</v>
      </c>
      <c r="C61" s="322">
        <v>42975</v>
      </c>
      <c r="D61" s="272">
        <v>6235</v>
      </c>
      <c r="E61" s="263">
        <v>43427</v>
      </c>
      <c r="F61" s="263">
        <v>46006</v>
      </c>
      <c r="G61" s="140">
        <v>0.87123287671232874</v>
      </c>
      <c r="H61" s="278">
        <v>42857143</v>
      </c>
      <c r="I61" s="278">
        <v>36619928.880000003</v>
      </c>
      <c r="J61" s="311">
        <v>0.85446500435178341</v>
      </c>
      <c r="K61" s="85">
        <v>6237214.1199999973</v>
      </c>
    </row>
    <row r="62" spans="1:11" x14ac:dyDescent="0.25">
      <c r="A62" s="138" t="s">
        <v>9</v>
      </c>
      <c r="B62" s="290" t="s">
        <v>99</v>
      </c>
      <c r="C62" s="322">
        <v>42975</v>
      </c>
      <c r="D62" s="272">
        <v>6237</v>
      </c>
      <c r="E62" s="322">
        <v>43437</v>
      </c>
      <c r="F62" s="263">
        <v>45640</v>
      </c>
      <c r="G62" s="140" t="s">
        <v>24</v>
      </c>
      <c r="H62" s="278">
        <v>42911000</v>
      </c>
      <c r="I62" s="278">
        <v>42911000</v>
      </c>
      <c r="J62" s="311">
        <v>1</v>
      </c>
      <c r="K62" s="85">
        <v>0</v>
      </c>
    </row>
    <row r="63" spans="1:11" x14ac:dyDescent="0.25">
      <c r="A63" s="138" t="s">
        <v>9</v>
      </c>
      <c r="B63" s="290" t="s">
        <v>91</v>
      </c>
      <c r="C63" s="322">
        <v>42640</v>
      </c>
      <c r="D63" s="272">
        <v>6024</v>
      </c>
      <c r="E63" s="263">
        <v>43104</v>
      </c>
      <c r="F63" s="263">
        <v>46065</v>
      </c>
      <c r="G63" s="140">
        <v>1.0328767123287672</v>
      </c>
      <c r="H63" s="278">
        <v>42750000</v>
      </c>
      <c r="I63" s="278">
        <v>36695088.579999998</v>
      </c>
      <c r="J63" s="311">
        <v>0.85836464514619881</v>
      </c>
      <c r="K63" s="278">
        <v>6054911.4200000018</v>
      </c>
    </row>
    <row r="64" spans="1:11" x14ac:dyDescent="0.25">
      <c r="A64" s="138" t="s">
        <v>4</v>
      </c>
      <c r="B64" s="290" t="s">
        <v>97</v>
      </c>
      <c r="C64" s="322">
        <v>43606</v>
      </c>
      <c r="D64" s="272">
        <v>6493</v>
      </c>
      <c r="E64" s="263">
        <v>43832</v>
      </c>
      <c r="F64" s="263">
        <v>45838</v>
      </c>
      <c r="G64" s="140" t="s">
        <v>22</v>
      </c>
      <c r="H64" s="278">
        <v>70000000</v>
      </c>
      <c r="I64" s="278">
        <v>69999999.900000006</v>
      </c>
      <c r="J64" s="311">
        <v>0.99999999857142863</v>
      </c>
      <c r="K64" s="278">
        <v>9.9999994039535522E-2</v>
      </c>
    </row>
    <row r="65" spans="1:11" x14ac:dyDescent="0.25">
      <c r="A65" s="138" t="s">
        <v>9</v>
      </c>
      <c r="B65" s="290" t="s">
        <v>95</v>
      </c>
      <c r="C65" s="322">
        <v>44516</v>
      </c>
      <c r="D65" s="272">
        <v>6898</v>
      </c>
      <c r="E65" s="322">
        <v>44652</v>
      </c>
      <c r="F65" s="263">
        <v>47219</v>
      </c>
      <c r="G65" s="140">
        <v>4.1945205479452055</v>
      </c>
      <c r="H65" s="278">
        <v>354245764</v>
      </c>
      <c r="I65" s="278">
        <v>52236075.519999996</v>
      </c>
      <c r="J65" s="311">
        <v>0.14745716343978638</v>
      </c>
      <c r="K65" s="278">
        <v>302009688.48000002</v>
      </c>
    </row>
    <row r="66" spans="1:11" x14ac:dyDescent="0.25">
      <c r="A66" s="138" t="s">
        <v>9</v>
      </c>
      <c r="B66" s="290" t="s">
        <v>96</v>
      </c>
      <c r="C66" s="322">
        <v>43948</v>
      </c>
      <c r="D66" s="272">
        <v>7119</v>
      </c>
      <c r="E66" s="263">
        <v>45113</v>
      </c>
      <c r="F66" s="263">
        <v>46948</v>
      </c>
      <c r="G66" s="140">
        <v>3.452054794520548</v>
      </c>
      <c r="H66" s="291">
        <v>220000000</v>
      </c>
      <c r="I66" s="291">
        <v>11313580</v>
      </c>
      <c r="J66" s="313">
        <v>5.1425363636363637E-2</v>
      </c>
      <c r="K66" s="278">
        <v>208686420</v>
      </c>
    </row>
    <row r="67" spans="1:11" x14ac:dyDescent="0.25">
      <c r="A67" s="138" t="s">
        <v>4</v>
      </c>
      <c r="B67" s="290" t="s">
        <v>94</v>
      </c>
      <c r="C67" s="322">
        <v>44995</v>
      </c>
      <c r="D67" s="272">
        <v>7153</v>
      </c>
      <c r="E67" s="263">
        <v>45184</v>
      </c>
      <c r="F67" s="263">
        <v>46657</v>
      </c>
      <c r="G67" s="140">
        <v>2.6547945205479451</v>
      </c>
      <c r="H67" s="291">
        <v>45000000</v>
      </c>
      <c r="I67" s="291">
        <v>0</v>
      </c>
      <c r="J67" s="313">
        <v>0</v>
      </c>
      <c r="K67" s="314">
        <v>45000000</v>
      </c>
    </row>
    <row r="68" spans="1:11" x14ac:dyDescent="0.25">
      <c r="A68" s="21"/>
      <c r="B68" s="22" t="s">
        <v>14</v>
      </c>
      <c r="C68" s="23"/>
      <c r="D68" s="23"/>
      <c r="E68" s="23"/>
      <c r="F68" s="23"/>
      <c r="G68" s="1"/>
      <c r="H68" s="101">
        <v>817763907</v>
      </c>
      <c r="I68" s="101">
        <v>249775672.88</v>
      </c>
      <c r="J68" s="225">
        <v>0.3054373893760024</v>
      </c>
      <c r="K68" s="101">
        <v>567988234.12</v>
      </c>
    </row>
    <row r="69" spans="1:11" x14ac:dyDescent="0.25">
      <c r="A69" s="262"/>
      <c r="B69" s="277"/>
      <c r="C69" s="83"/>
      <c r="D69" s="83"/>
      <c r="E69" s="83"/>
      <c r="F69" s="83"/>
      <c r="G69" s="93"/>
      <c r="H69" s="77"/>
      <c r="I69" s="77"/>
      <c r="J69" s="239"/>
      <c r="K69" s="77"/>
    </row>
    <row r="70" spans="1:11" x14ac:dyDescent="0.25">
      <c r="A70" s="262" t="s">
        <v>5</v>
      </c>
      <c r="B70" s="286" t="s">
        <v>100</v>
      </c>
      <c r="C70" s="322">
        <v>42649</v>
      </c>
      <c r="D70" s="272">
        <v>6215</v>
      </c>
      <c r="E70" s="263">
        <v>43404</v>
      </c>
      <c r="F70" s="263">
        <v>45838</v>
      </c>
      <c r="G70" s="140" t="s">
        <v>22</v>
      </c>
      <c r="H70" s="266">
        <v>16379860</v>
      </c>
      <c r="I70" s="266">
        <v>8525804.6368639991</v>
      </c>
      <c r="J70" s="330">
        <v>0.52050534234505053</v>
      </c>
      <c r="K70" s="119">
        <v>7854055.3631360009</v>
      </c>
    </row>
    <row r="71" spans="1:11" x14ac:dyDescent="0.25">
      <c r="A71" s="21"/>
      <c r="B71" s="324" t="s">
        <v>45</v>
      </c>
      <c r="C71" s="23"/>
      <c r="D71" s="23"/>
      <c r="E71" s="23"/>
      <c r="F71" s="32"/>
      <c r="G71" s="62"/>
      <c r="H71" s="142">
        <v>16379860</v>
      </c>
      <c r="I71" s="142">
        <v>8525804.6368639991</v>
      </c>
      <c r="J71" s="331">
        <v>0.52050534234505053</v>
      </c>
      <c r="K71" s="142">
        <v>7854055.3631360009</v>
      </c>
    </row>
    <row r="72" spans="1:11" x14ac:dyDescent="0.25">
      <c r="A72" s="262"/>
      <c r="B72" s="277"/>
      <c r="C72" s="83"/>
      <c r="D72" s="83"/>
      <c r="E72" s="83"/>
      <c r="F72" s="83"/>
      <c r="G72" s="208"/>
      <c r="H72" s="128"/>
      <c r="I72" s="128"/>
      <c r="J72" s="316"/>
      <c r="K72" s="128"/>
    </row>
    <row r="73" spans="1:11" x14ac:dyDescent="0.25">
      <c r="A73" s="262" t="s">
        <v>4</v>
      </c>
      <c r="B73" s="283" t="s">
        <v>101</v>
      </c>
      <c r="C73" s="322">
        <v>42786</v>
      </c>
      <c r="D73" s="272">
        <v>6023</v>
      </c>
      <c r="E73" s="263">
        <v>43105</v>
      </c>
      <c r="F73" s="263">
        <v>46022</v>
      </c>
      <c r="G73" s="140">
        <v>0.91506849315068495</v>
      </c>
      <c r="H73" s="108">
        <v>21600000</v>
      </c>
      <c r="I73" s="119">
        <v>20991518.109999996</v>
      </c>
      <c r="J73" s="307">
        <v>0.97182954212962946</v>
      </c>
      <c r="K73" s="119">
        <v>608481.89000000432</v>
      </c>
    </row>
    <row r="74" spans="1:11" x14ac:dyDescent="0.25">
      <c r="A74" s="262" t="s">
        <v>4</v>
      </c>
      <c r="B74" s="283" t="s">
        <v>101</v>
      </c>
      <c r="C74" s="322">
        <v>42786</v>
      </c>
      <c r="D74" s="272">
        <v>6023</v>
      </c>
      <c r="E74" s="322">
        <v>43105</v>
      </c>
      <c r="F74" s="263">
        <v>46022</v>
      </c>
      <c r="G74" s="140">
        <v>0.91506849315068495</v>
      </c>
      <c r="H74" s="285">
        <v>10400000</v>
      </c>
      <c r="I74" s="85">
        <v>2597669.7500000005</v>
      </c>
      <c r="J74" s="240">
        <v>0.24977593750000004</v>
      </c>
      <c r="K74" s="85">
        <v>7802330.25</v>
      </c>
    </row>
    <row r="75" spans="1:11" x14ac:dyDescent="0.25">
      <c r="A75" s="262" t="s">
        <v>9</v>
      </c>
      <c r="B75" s="102" t="s">
        <v>102</v>
      </c>
      <c r="C75" s="322">
        <v>42288</v>
      </c>
      <c r="D75" s="272">
        <v>5600</v>
      </c>
      <c r="E75" s="263">
        <v>42506</v>
      </c>
      <c r="F75" s="263">
        <v>45473</v>
      </c>
      <c r="G75" s="140" t="s">
        <v>24</v>
      </c>
      <c r="H75" s="85">
        <v>43364000</v>
      </c>
      <c r="I75" s="85">
        <v>43364000</v>
      </c>
      <c r="J75" s="240">
        <v>1</v>
      </c>
      <c r="K75" s="85">
        <v>0</v>
      </c>
    </row>
    <row r="76" spans="1:11" x14ac:dyDescent="0.25">
      <c r="A76" s="21"/>
      <c r="B76" s="22" t="s">
        <v>15</v>
      </c>
      <c r="C76" s="71"/>
      <c r="D76" s="23"/>
      <c r="E76" s="23"/>
      <c r="F76" s="63"/>
      <c r="G76" s="62"/>
      <c r="H76" s="24">
        <v>75364000</v>
      </c>
      <c r="I76" s="24">
        <v>61652607.939999998</v>
      </c>
      <c r="J76" s="225">
        <v>0.81806443315110655</v>
      </c>
      <c r="K76" s="24">
        <v>13711392.060000002</v>
      </c>
    </row>
    <row r="77" spans="1:11" x14ac:dyDescent="0.25">
      <c r="A77" s="262"/>
      <c r="B77" s="277"/>
      <c r="C77" s="102"/>
      <c r="D77" s="102"/>
      <c r="E77" s="102"/>
      <c r="F77" s="99"/>
      <c r="G77" s="283"/>
      <c r="H77" s="89"/>
      <c r="I77" s="89"/>
      <c r="J77" s="317"/>
      <c r="K77" s="89"/>
    </row>
    <row r="78" spans="1:11" x14ac:dyDescent="0.25">
      <c r="A78" s="262" t="s">
        <v>4</v>
      </c>
      <c r="B78" s="102" t="s">
        <v>103</v>
      </c>
      <c r="C78" s="322">
        <v>43075</v>
      </c>
      <c r="D78" s="272">
        <v>6143</v>
      </c>
      <c r="E78" s="263">
        <v>43319</v>
      </c>
      <c r="F78" s="263">
        <v>46734</v>
      </c>
      <c r="G78" s="284">
        <v>2.8657534246575342</v>
      </c>
      <c r="H78" s="85">
        <v>94000000</v>
      </c>
      <c r="I78" s="85">
        <v>60762535.569999993</v>
      </c>
      <c r="J78" s="240">
        <v>0.64640995287234038</v>
      </c>
      <c r="K78" s="85">
        <v>33237464.430000007</v>
      </c>
    </row>
    <row r="79" spans="1:11" x14ac:dyDescent="0.25">
      <c r="A79" s="19"/>
      <c r="B79" s="22" t="s">
        <v>46</v>
      </c>
      <c r="C79" s="71"/>
      <c r="D79" s="23"/>
      <c r="E79" s="23"/>
      <c r="F79" s="32"/>
      <c r="G79" s="75"/>
      <c r="H79" s="74">
        <v>94000000</v>
      </c>
      <c r="I79" s="74">
        <v>60762535.569999993</v>
      </c>
      <c r="J79" s="332">
        <v>0.64640995287234038</v>
      </c>
      <c r="K79" s="76">
        <v>33237464.430000007</v>
      </c>
    </row>
    <row r="80" spans="1:11" x14ac:dyDescent="0.25">
      <c r="A80" s="84"/>
      <c r="B80" s="81"/>
      <c r="C80" s="82"/>
      <c r="D80" s="82"/>
      <c r="E80" s="82"/>
      <c r="F80" s="83"/>
      <c r="G80" s="80"/>
      <c r="H80" s="79"/>
      <c r="I80" s="77"/>
      <c r="J80" s="239"/>
      <c r="K80" s="77"/>
    </row>
    <row r="81" spans="1:11" x14ac:dyDescent="0.25">
      <c r="A81" s="48"/>
      <c r="B81" s="47"/>
      <c r="C81" s="155"/>
      <c r="D81" s="156"/>
      <c r="E81" s="155"/>
      <c r="F81" s="155"/>
      <c r="G81" s="157"/>
      <c r="H81" s="36"/>
      <c r="I81" s="37"/>
      <c r="J81" s="249"/>
      <c r="K81" s="36"/>
    </row>
    <row r="82" spans="1:11" x14ac:dyDescent="0.25">
      <c r="A82" s="38" t="s">
        <v>109</v>
      </c>
      <c r="B82" s="38"/>
      <c r="C82" s="39"/>
      <c r="D82" s="39"/>
      <c r="E82" s="38"/>
      <c r="F82" s="38"/>
      <c r="G82" s="6"/>
      <c r="H82" s="40">
        <v>5905175767</v>
      </c>
      <c r="I82" s="40">
        <v>3064705298.6968646</v>
      </c>
      <c r="J82" s="248">
        <v>0.51898629602583757</v>
      </c>
      <c r="K82" s="40">
        <v>2840470468.3031354</v>
      </c>
    </row>
    <row r="83" spans="1:11" x14ac:dyDescent="0.25">
      <c r="A83" s="41"/>
      <c r="B83" s="41"/>
      <c r="C83" s="42"/>
      <c r="D83" s="42"/>
      <c r="E83" s="41"/>
      <c r="F83" s="41"/>
      <c r="G83" s="7"/>
      <c r="H83" s="43"/>
      <c r="I83" s="44"/>
      <c r="J83" s="45"/>
      <c r="K83" s="43"/>
    </row>
    <row r="84" spans="1:11" x14ac:dyDescent="0.25">
      <c r="A84" s="11"/>
      <c r="B84" s="10"/>
      <c r="C84" s="10"/>
      <c r="D84" s="10"/>
      <c r="E84" s="10"/>
      <c r="F84" s="10"/>
      <c r="H84" s="14"/>
      <c r="I84" s="14"/>
      <c r="J84" s="14"/>
      <c r="K84" s="14"/>
    </row>
    <row r="85" spans="1:11" ht="18.75" x14ac:dyDescent="0.3">
      <c r="A85" s="116"/>
      <c r="B85" s="116"/>
      <c r="C85" s="116"/>
      <c r="D85" s="116"/>
      <c r="E85" s="116" t="s">
        <v>47</v>
      </c>
      <c r="F85" s="116"/>
      <c r="G85" s="116"/>
      <c r="H85" s="116"/>
      <c r="I85" s="116"/>
      <c r="J85" s="116"/>
      <c r="K85" s="116"/>
    </row>
    <row r="86" spans="1:11" ht="18.75" x14ac:dyDescent="0.3">
      <c r="A86" s="117"/>
      <c r="B86" s="117"/>
      <c r="C86" s="117"/>
      <c r="D86" s="117"/>
      <c r="E86" s="117" t="s">
        <v>32</v>
      </c>
      <c r="F86" s="117"/>
      <c r="G86" s="117"/>
      <c r="H86" s="117"/>
      <c r="I86" s="117"/>
      <c r="J86" s="117"/>
      <c r="K86" s="117"/>
    </row>
    <row r="87" spans="1:11" x14ac:dyDescent="0.25">
      <c r="A87" s="11"/>
      <c r="B87" s="10"/>
      <c r="C87" s="10"/>
      <c r="D87" s="10"/>
      <c r="E87" s="10"/>
      <c r="F87" s="10"/>
      <c r="H87" s="10"/>
      <c r="I87" s="10"/>
      <c r="J87" s="10"/>
      <c r="K87" s="10"/>
    </row>
    <row r="88" spans="1:11" ht="15" customHeight="1" x14ac:dyDescent="0.25">
      <c r="A88" s="379" t="s">
        <v>33</v>
      </c>
      <c r="B88" s="381" t="s">
        <v>34</v>
      </c>
      <c r="C88" s="383" t="s">
        <v>35</v>
      </c>
      <c r="D88" s="385" t="s">
        <v>37</v>
      </c>
      <c r="E88" s="386"/>
      <c r="F88" s="383" t="s">
        <v>38</v>
      </c>
      <c r="G88" s="371" t="s">
        <v>39</v>
      </c>
      <c r="H88" s="373" t="s">
        <v>40</v>
      </c>
      <c r="I88" s="375" t="s">
        <v>41</v>
      </c>
      <c r="J88" s="376"/>
      <c r="K88" s="377" t="s">
        <v>42</v>
      </c>
    </row>
    <row r="89" spans="1:11" x14ac:dyDescent="0.25">
      <c r="A89" s="380" t="s">
        <v>0</v>
      </c>
      <c r="B89" s="382"/>
      <c r="C89" s="384"/>
      <c r="D89" s="12" t="s">
        <v>2</v>
      </c>
      <c r="E89" s="13" t="s">
        <v>36</v>
      </c>
      <c r="F89" s="384"/>
      <c r="G89" s="372"/>
      <c r="H89" s="374"/>
      <c r="I89" s="13" t="s">
        <v>1</v>
      </c>
      <c r="J89" s="13" t="s">
        <v>3</v>
      </c>
      <c r="K89" s="378"/>
    </row>
    <row r="90" spans="1:11" x14ac:dyDescent="0.25">
      <c r="A90" s="19"/>
      <c r="B90" s="29"/>
      <c r="C90" s="30"/>
      <c r="D90" s="30"/>
      <c r="E90" s="30"/>
      <c r="F90" s="30"/>
      <c r="G90" s="3"/>
      <c r="H90" s="31"/>
      <c r="I90" s="31"/>
      <c r="J90" s="4"/>
      <c r="K90" s="31"/>
    </row>
    <row r="91" spans="1:11" x14ac:dyDescent="0.25">
      <c r="A91" s="262" t="s">
        <v>11</v>
      </c>
      <c r="B91" s="102" t="s">
        <v>104</v>
      </c>
      <c r="C91" s="322">
        <v>42934</v>
      </c>
      <c r="D91" s="272">
        <v>6144</v>
      </c>
      <c r="E91" s="263">
        <v>43335</v>
      </c>
      <c r="F91" s="263">
        <v>45888</v>
      </c>
      <c r="G91" s="140">
        <v>0.54794520547945202</v>
      </c>
      <c r="H91" s="278">
        <v>20000000</v>
      </c>
      <c r="I91" s="278">
        <v>16056241.609999999</v>
      </c>
      <c r="J91" s="240">
        <v>0.80281208049999997</v>
      </c>
      <c r="K91" s="85">
        <v>3943758.3900000006</v>
      </c>
    </row>
    <row r="92" spans="1:11" x14ac:dyDescent="0.25">
      <c r="A92" s="262" t="s">
        <v>9</v>
      </c>
      <c r="B92" s="102" t="s">
        <v>70</v>
      </c>
      <c r="C92" s="322">
        <v>44677</v>
      </c>
      <c r="D92" s="272">
        <v>7074</v>
      </c>
      <c r="E92" s="322">
        <v>45040</v>
      </c>
      <c r="F92" s="263">
        <v>47232</v>
      </c>
      <c r="G92" s="140">
        <v>4.2301369863013702</v>
      </c>
      <c r="H92" s="278">
        <v>60000000</v>
      </c>
      <c r="I92" s="278">
        <v>207510</v>
      </c>
      <c r="J92" s="240">
        <v>3.4585000000000002E-3</v>
      </c>
      <c r="K92" s="85">
        <v>59792490</v>
      </c>
    </row>
    <row r="93" spans="1:11" x14ac:dyDescent="0.25">
      <c r="A93" s="21"/>
      <c r="B93" s="22" t="s">
        <v>16</v>
      </c>
      <c r="C93" s="23"/>
      <c r="D93" s="23"/>
      <c r="E93" s="23"/>
      <c r="F93" s="32"/>
      <c r="G93" s="1"/>
      <c r="H93" s="24">
        <v>80000000</v>
      </c>
      <c r="I93" s="24">
        <v>16263751.609999999</v>
      </c>
      <c r="J93" s="225">
        <v>0.20329689512499999</v>
      </c>
      <c r="K93" s="24">
        <v>63736248.390000001</v>
      </c>
    </row>
    <row r="94" spans="1:11" x14ac:dyDescent="0.25">
      <c r="A94" s="19"/>
      <c r="B94" s="87"/>
      <c r="C94" s="82"/>
      <c r="D94" s="88"/>
      <c r="E94" s="88"/>
      <c r="F94" s="83"/>
      <c r="G94" s="93"/>
      <c r="H94" s="77"/>
      <c r="I94" s="77"/>
      <c r="J94" s="239"/>
      <c r="K94" s="89"/>
    </row>
    <row r="95" spans="1:11" x14ac:dyDescent="0.25">
      <c r="A95" s="262" t="s">
        <v>9</v>
      </c>
      <c r="B95" s="73" t="s">
        <v>105</v>
      </c>
      <c r="C95" s="322">
        <v>44070</v>
      </c>
      <c r="D95" s="272">
        <v>7088</v>
      </c>
      <c r="E95" s="263">
        <v>45057</v>
      </c>
      <c r="F95" s="263">
        <v>47250</v>
      </c>
      <c r="G95" s="140">
        <v>4.279452054794521</v>
      </c>
      <c r="H95" s="85">
        <v>59036534.109279014</v>
      </c>
      <c r="I95" s="85">
        <v>0</v>
      </c>
      <c r="J95" s="240">
        <v>0</v>
      </c>
      <c r="K95" s="85">
        <v>59036534.109279014</v>
      </c>
    </row>
    <row r="96" spans="1:11" x14ac:dyDescent="0.25">
      <c r="A96" s="262" t="s">
        <v>4</v>
      </c>
      <c r="B96" s="159" t="s">
        <v>106</v>
      </c>
      <c r="C96" s="322">
        <v>44426</v>
      </c>
      <c r="D96" s="272">
        <v>7147</v>
      </c>
      <c r="E96" s="322">
        <v>45184</v>
      </c>
      <c r="F96" s="263">
        <v>47376</v>
      </c>
      <c r="G96" s="140">
        <v>4.624657534246575</v>
      </c>
      <c r="H96" s="85">
        <v>60096993.210475266</v>
      </c>
      <c r="I96" s="85">
        <v>30415376.415154409</v>
      </c>
      <c r="J96" s="240">
        <v>0.5061047947712104</v>
      </c>
      <c r="K96" s="85">
        <v>29681616.795320857</v>
      </c>
    </row>
    <row r="97" spans="1:11" x14ac:dyDescent="0.25">
      <c r="A97" s="19"/>
      <c r="B97" s="111" t="s">
        <v>25</v>
      </c>
      <c r="C97" s="112"/>
      <c r="D97" s="113"/>
      <c r="E97" s="113"/>
      <c r="F97" s="113"/>
      <c r="G97" s="114"/>
      <c r="H97" s="115">
        <v>119133527.31975427</v>
      </c>
      <c r="I97" s="115">
        <v>30415376.415154409</v>
      </c>
      <c r="J97" s="326">
        <v>0.25530492632455654</v>
      </c>
      <c r="K97" s="115">
        <v>88718150.904599875</v>
      </c>
    </row>
    <row r="98" spans="1:11" x14ac:dyDescent="0.25">
      <c r="A98" s="92"/>
      <c r="B98" s="98"/>
      <c r="C98" s="96"/>
      <c r="D98" s="99"/>
      <c r="E98" s="99"/>
      <c r="F98" s="86"/>
      <c r="G98" s="97"/>
      <c r="H98" s="90"/>
      <c r="I98" s="91"/>
      <c r="J98" s="242"/>
      <c r="K98" s="90"/>
    </row>
    <row r="99" spans="1:11" ht="26.25" x14ac:dyDescent="0.25">
      <c r="A99" s="118" t="s">
        <v>4</v>
      </c>
      <c r="B99" s="160" t="s">
        <v>107</v>
      </c>
      <c r="C99" s="322">
        <v>44924</v>
      </c>
      <c r="D99" s="272">
        <v>7153</v>
      </c>
      <c r="E99" s="263">
        <v>45184</v>
      </c>
      <c r="F99" s="263">
        <v>45915</v>
      </c>
      <c r="G99" s="141">
        <v>0.62191780821917808</v>
      </c>
      <c r="H99" s="125">
        <v>75000000</v>
      </c>
      <c r="I99" s="126">
        <v>0</v>
      </c>
      <c r="J99" s="243">
        <v>0</v>
      </c>
      <c r="K99" s="119">
        <v>75000000</v>
      </c>
    </row>
    <row r="100" spans="1:11" x14ac:dyDescent="0.25">
      <c r="A100" s="127"/>
      <c r="B100" s="120" t="s">
        <v>26</v>
      </c>
      <c r="C100" s="121"/>
      <c r="D100" s="121"/>
      <c r="E100" s="121"/>
      <c r="F100" s="121"/>
      <c r="G100" s="122"/>
      <c r="H100" s="123">
        <v>75000000</v>
      </c>
      <c r="I100" s="120">
        <v>0</v>
      </c>
      <c r="J100" s="327">
        <v>0</v>
      </c>
      <c r="K100" s="123">
        <v>75000000</v>
      </c>
    </row>
    <row r="101" spans="1:11" x14ac:dyDescent="0.25">
      <c r="A101" s="118"/>
      <c r="B101" s="91"/>
      <c r="C101" s="96"/>
      <c r="D101" s="96"/>
      <c r="E101" s="96"/>
      <c r="F101" s="96"/>
      <c r="G101" s="97"/>
      <c r="H101" s="90"/>
      <c r="I101" s="91"/>
      <c r="J101" s="245"/>
      <c r="K101" s="128"/>
    </row>
    <row r="102" spans="1:11" x14ac:dyDescent="0.25">
      <c r="A102" s="118" t="s">
        <v>4</v>
      </c>
      <c r="B102" s="126" t="s">
        <v>108</v>
      </c>
      <c r="C102" s="145">
        <v>44952</v>
      </c>
      <c r="D102" s="70">
        <v>7414</v>
      </c>
      <c r="E102" s="143">
        <v>45184</v>
      </c>
      <c r="F102" s="143">
        <v>47144</v>
      </c>
      <c r="G102" s="141">
        <v>3.989041095890411</v>
      </c>
      <c r="H102" s="125">
        <v>30000000</v>
      </c>
      <c r="I102" s="124">
        <v>0</v>
      </c>
      <c r="J102" s="243">
        <v>0</v>
      </c>
      <c r="K102" s="119">
        <v>30000000</v>
      </c>
    </row>
    <row r="103" spans="1:11" x14ac:dyDescent="0.25">
      <c r="A103" s="133"/>
      <c r="B103" s="120" t="s">
        <v>27</v>
      </c>
      <c r="C103" s="130"/>
      <c r="D103" s="131"/>
      <c r="E103" s="130"/>
      <c r="F103" s="130"/>
      <c r="G103" s="132"/>
      <c r="H103" s="123">
        <v>30000000</v>
      </c>
      <c r="I103" s="123">
        <v>0</v>
      </c>
      <c r="J103" s="328">
        <v>0</v>
      </c>
      <c r="K103" s="123">
        <v>30000000</v>
      </c>
    </row>
    <row r="104" spans="1:11" x14ac:dyDescent="0.25">
      <c r="A104" s="84"/>
      <c r="B104" s="81"/>
      <c r="C104" s="82"/>
      <c r="D104" s="82"/>
      <c r="E104" s="82"/>
      <c r="F104" s="83"/>
      <c r="G104" s="80"/>
      <c r="H104" s="79"/>
      <c r="I104" s="77"/>
      <c r="J104" s="239"/>
      <c r="K104" s="77"/>
    </row>
    <row r="105" spans="1:11" x14ac:dyDescent="0.25">
      <c r="A105" s="48"/>
      <c r="B105" s="146"/>
      <c r="C105" s="147"/>
      <c r="D105" s="148"/>
      <c r="E105" s="147"/>
      <c r="F105" s="147"/>
      <c r="G105" s="149"/>
      <c r="H105" s="164"/>
      <c r="I105" s="165"/>
      <c r="J105" s="247"/>
      <c r="K105" s="164"/>
    </row>
    <row r="106" spans="1:11" x14ac:dyDescent="0.25">
      <c r="A106" s="38" t="s">
        <v>110</v>
      </c>
      <c r="B106" s="38"/>
      <c r="C106" s="39"/>
      <c r="D106" s="39"/>
      <c r="E106" s="38"/>
      <c r="F106" s="38"/>
      <c r="G106" s="150"/>
      <c r="H106" s="40">
        <v>304133527.31975424</v>
      </c>
      <c r="I106" s="40">
        <v>46679128.025154412</v>
      </c>
      <c r="J106" s="248">
        <v>0.15348234848201323</v>
      </c>
      <c r="K106" s="40">
        <v>257454399.29459989</v>
      </c>
    </row>
    <row r="107" spans="1:11" x14ac:dyDescent="0.25">
      <c r="A107" s="41"/>
      <c r="B107" s="41"/>
      <c r="C107" s="42"/>
      <c r="D107" s="42"/>
      <c r="E107" s="41"/>
      <c r="F107" s="41"/>
      <c r="G107" s="151"/>
      <c r="H107" s="43"/>
      <c r="I107" s="44"/>
      <c r="J107" s="235"/>
      <c r="K107" s="43"/>
    </row>
    <row r="108" spans="1:11" x14ac:dyDescent="0.25">
      <c r="A108" s="153"/>
      <c r="B108" s="152"/>
      <c r="C108" s="46"/>
      <c r="D108" s="46"/>
      <c r="E108" s="46"/>
      <c r="F108" s="46"/>
      <c r="G108" s="95"/>
      <c r="H108" s="94"/>
      <c r="I108" s="94"/>
      <c r="J108" s="329"/>
      <c r="K108" s="94"/>
    </row>
    <row r="109" spans="1:11" x14ac:dyDescent="0.25">
      <c r="A109" s="47"/>
      <c r="B109" s="47"/>
      <c r="C109" s="48"/>
      <c r="D109" s="48"/>
      <c r="E109" s="47"/>
      <c r="F109" s="47"/>
      <c r="G109" s="9"/>
      <c r="H109" s="49"/>
      <c r="I109" s="50"/>
      <c r="J109" s="254"/>
      <c r="K109" s="49"/>
    </row>
    <row r="110" spans="1:11" x14ac:dyDescent="0.25">
      <c r="A110" s="38" t="s">
        <v>111</v>
      </c>
      <c r="B110" s="35"/>
      <c r="C110" s="34"/>
      <c r="D110" s="34"/>
      <c r="E110" s="35"/>
      <c r="F110" s="35"/>
      <c r="G110" s="5"/>
      <c r="H110" s="40">
        <v>6209309294.3197546</v>
      </c>
      <c r="I110" s="40">
        <v>3111384426.7220192</v>
      </c>
      <c r="J110" s="248">
        <v>0.50108382096029558</v>
      </c>
      <c r="K110" s="40">
        <v>3097924867.5977354</v>
      </c>
    </row>
    <row r="111" spans="1:11" x14ac:dyDescent="0.25">
      <c r="A111" s="41"/>
      <c r="B111" s="41"/>
      <c r="C111" s="42"/>
      <c r="D111" s="42"/>
      <c r="E111" s="41"/>
      <c r="F111" s="41"/>
      <c r="G111" s="7"/>
      <c r="H111" s="51"/>
      <c r="I111" s="52"/>
      <c r="J111" s="53"/>
      <c r="K111" s="51"/>
    </row>
    <row r="112" spans="1:11" x14ac:dyDescent="0.25">
      <c r="A112" s="46"/>
      <c r="B112" s="46"/>
      <c r="C112" s="46"/>
      <c r="D112" s="46"/>
      <c r="E112" s="46"/>
      <c r="F112" s="46"/>
      <c r="G112" s="8"/>
      <c r="H112" s="54"/>
      <c r="I112" s="54"/>
      <c r="J112" s="54"/>
      <c r="K112" s="54"/>
    </row>
    <row r="113" spans="1:11" x14ac:dyDescent="0.25">
      <c r="A113" s="57" t="s">
        <v>48</v>
      </c>
      <c r="B113" s="55"/>
      <c r="C113" s="46"/>
      <c r="D113" s="46"/>
      <c r="E113" s="46"/>
      <c r="F113" s="46"/>
      <c r="G113" s="8"/>
      <c r="H113" s="10"/>
      <c r="I113" s="10"/>
      <c r="J113" s="10"/>
      <c r="K113" s="10"/>
    </row>
    <row r="114" spans="1:11" x14ac:dyDescent="0.25">
      <c r="A114" s="10"/>
      <c r="B114" s="56"/>
      <c r="C114" s="10"/>
      <c r="D114" s="10"/>
      <c r="E114" s="10"/>
      <c r="F114" s="10"/>
      <c r="H114" s="10"/>
      <c r="I114" s="10"/>
      <c r="J114" s="10"/>
      <c r="K114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zoomScale="90" zoomScaleNormal="9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20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7" t="s">
        <v>150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404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22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129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x14ac:dyDescent="0.25">
      <c r="A10" s="262" t="s">
        <v>28</v>
      </c>
      <c r="B10" s="305" t="s">
        <v>52</v>
      </c>
      <c r="C10" s="263">
        <v>43560</v>
      </c>
      <c r="D10" s="264">
        <v>6693</v>
      </c>
      <c r="E10" s="263">
        <v>44210</v>
      </c>
      <c r="F10" s="263">
        <v>46406</v>
      </c>
      <c r="G10" s="265">
        <v>1.4712328767123288</v>
      </c>
      <c r="H10" s="278">
        <v>25000000</v>
      </c>
      <c r="I10" s="266">
        <v>13069362.590000002</v>
      </c>
      <c r="J10" s="306">
        <v>0.52277450360000011</v>
      </c>
      <c r="K10" s="119">
        <v>11930637.409999998</v>
      </c>
    </row>
    <row r="11" spans="1:13" x14ac:dyDescent="0.25">
      <c r="A11" s="262" t="s">
        <v>9</v>
      </c>
      <c r="B11" s="99" t="s">
        <v>54</v>
      </c>
      <c r="C11" s="263">
        <v>42557</v>
      </c>
      <c r="D11" s="264">
        <v>6022</v>
      </c>
      <c r="E11" s="263">
        <v>43105</v>
      </c>
      <c r="F11" s="263">
        <v>46039</v>
      </c>
      <c r="G11" s="265" t="s">
        <v>116</v>
      </c>
      <c r="H11" s="119">
        <v>62000000</v>
      </c>
      <c r="I11" s="266">
        <v>59915782.920000002</v>
      </c>
      <c r="J11" s="302">
        <v>0.96638359548387098</v>
      </c>
      <c r="K11" s="119">
        <v>2084217.0799999982</v>
      </c>
    </row>
    <row r="12" spans="1:13" x14ac:dyDescent="0.25">
      <c r="A12" s="262" t="s">
        <v>9</v>
      </c>
      <c r="B12" s="99" t="s">
        <v>55</v>
      </c>
      <c r="C12" s="263">
        <v>43224</v>
      </c>
      <c r="D12" s="264">
        <v>6151</v>
      </c>
      <c r="E12" s="263">
        <v>43361</v>
      </c>
      <c r="F12" s="263">
        <v>46650</v>
      </c>
      <c r="G12" s="269">
        <v>2</v>
      </c>
      <c r="H12" s="266">
        <v>160000000</v>
      </c>
      <c r="I12" s="266">
        <v>156551580.07000002</v>
      </c>
      <c r="J12" s="302">
        <v>0.97844737543750016</v>
      </c>
      <c r="K12" s="119">
        <v>3448419.9299999774</v>
      </c>
    </row>
    <row r="13" spans="1:13" x14ac:dyDescent="0.25">
      <c r="A13" s="262" t="s">
        <v>9</v>
      </c>
      <c r="B13" s="103" t="s">
        <v>56</v>
      </c>
      <c r="C13" s="263">
        <v>42924</v>
      </c>
      <c r="D13" s="264">
        <v>6236</v>
      </c>
      <c r="E13" s="263">
        <v>43427</v>
      </c>
      <c r="F13" s="263">
        <v>45991</v>
      </c>
      <c r="G13" s="269" t="s">
        <v>126</v>
      </c>
      <c r="H13" s="266">
        <v>90000000</v>
      </c>
      <c r="I13" s="266">
        <v>67124059.579999998</v>
      </c>
      <c r="J13" s="302">
        <v>0.7458228842222222</v>
      </c>
      <c r="K13" s="119">
        <v>22875940.420000002</v>
      </c>
    </row>
    <row r="14" spans="1:13" x14ac:dyDescent="0.25">
      <c r="A14" s="262" t="s">
        <v>9</v>
      </c>
      <c r="B14" s="99" t="s">
        <v>57</v>
      </c>
      <c r="C14" s="263">
        <v>43560</v>
      </c>
      <c r="D14" s="264">
        <v>6424</v>
      </c>
      <c r="E14" s="263">
        <v>43786</v>
      </c>
      <c r="F14" s="263">
        <v>46704</v>
      </c>
      <c r="G14" s="265">
        <v>2.2876712328767121</v>
      </c>
      <c r="H14" s="266">
        <v>100000000</v>
      </c>
      <c r="I14" s="266">
        <v>10782632.34</v>
      </c>
      <c r="J14" s="302">
        <v>0.10782632339999999</v>
      </c>
      <c r="K14" s="119">
        <v>89217367.659999996</v>
      </c>
    </row>
    <row r="15" spans="1:13" x14ac:dyDescent="0.25">
      <c r="A15" s="262" t="s">
        <v>17</v>
      </c>
      <c r="B15" s="102" t="s">
        <v>58</v>
      </c>
      <c r="C15" s="263">
        <v>43413</v>
      </c>
      <c r="D15" s="264">
        <v>6521</v>
      </c>
      <c r="E15" s="263">
        <v>43916</v>
      </c>
      <c r="F15" s="263">
        <v>46292</v>
      </c>
      <c r="G15" s="265">
        <v>1.1589041095890411</v>
      </c>
      <c r="H15" s="266">
        <v>15000000</v>
      </c>
      <c r="I15" s="266">
        <v>9600759.8300000001</v>
      </c>
      <c r="J15" s="302">
        <v>0.64005065533333338</v>
      </c>
      <c r="K15" s="119">
        <v>5399240.1699999999</v>
      </c>
    </row>
    <row r="16" spans="1:13" x14ac:dyDescent="0.25">
      <c r="A16" s="262" t="s">
        <v>11</v>
      </c>
      <c r="B16" s="102" t="s">
        <v>59</v>
      </c>
      <c r="C16" s="263">
        <v>42934</v>
      </c>
      <c r="D16" s="264">
        <v>6144</v>
      </c>
      <c r="E16" s="263">
        <v>43335</v>
      </c>
      <c r="F16" s="263">
        <v>46263</v>
      </c>
      <c r="G16" s="265" t="s">
        <v>143</v>
      </c>
      <c r="H16" s="278">
        <v>40000000</v>
      </c>
      <c r="I16" s="266">
        <v>37000000</v>
      </c>
      <c r="J16" s="302">
        <v>0.92500000000000004</v>
      </c>
      <c r="K16" s="119">
        <v>3000000</v>
      </c>
    </row>
    <row r="17" spans="1:11" x14ac:dyDescent="0.25">
      <c r="A17" s="262" t="s">
        <v>12</v>
      </c>
      <c r="B17" s="102" t="s">
        <v>60</v>
      </c>
      <c r="C17" s="263">
        <v>43440</v>
      </c>
      <c r="D17" s="264">
        <v>6298</v>
      </c>
      <c r="E17" s="263">
        <v>43591</v>
      </c>
      <c r="F17" s="263">
        <v>46881</v>
      </c>
      <c r="G17" s="265">
        <v>2.7726027397260276</v>
      </c>
      <c r="H17" s="278">
        <v>130000000</v>
      </c>
      <c r="I17" s="266">
        <v>38973629.440000005</v>
      </c>
      <c r="J17" s="302">
        <v>0.29979714953846159</v>
      </c>
      <c r="K17" s="119">
        <v>91026370.560000002</v>
      </c>
    </row>
    <row r="18" spans="1:11" x14ac:dyDescent="0.25">
      <c r="A18" s="262" t="s">
        <v>19</v>
      </c>
      <c r="B18" s="102" t="s">
        <v>61</v>
      </c>
      <c r="C18" s="263">
        <v>42310</v>
      </c>
      <c r="D18" s="264">
        <v>5665</v>
      </c>
      <c r="E18" s="263">
        <v>42657</v>
      </c>
      <c r="F18" s="263">
        <v>46073</v>
      </c>
      <c r="G18" s="269" t="s">
        <v>152</v>
      </c>
      <c r="H18" s="278">
        <v>30000000</v>
      </c>
      <c r="I18" s="266">
        <v>29632727.160000004</v>
      </c>
      <c r="J18" s="302">
        <v>0.98775757200000014</v>
      </c>
      <c r="K18" s="119">
        <v>367272.83999999613</v>
      </c>
    </row>
    <row r="19" spans="1:11" x14ac:dyDescent="0.25">
      <c r="A19" s="262" t="s">
        <v>18</v>
      </c>
      <c r="B19" s="102" t="s">
        <v>62</v>
      </c>
      <c r="C19" s="263">
        <v>44427</v>
      </c>
      <c r="D19" s="264">
        <v>6880</v>
      </c>
      <c r="E19" s="263">
        <v>44550</v>
      </c>
      <c r="F19" s="263">
        <v>46377</v>
      </c>
      <c r="G19" s="265">
        <v>1.3917808219178083</v>
      </c>
      <c r="H19" s="278">
        <v>43000000</v>
      </c>
      <c r="I19" s="266">
        <v>36994667.660000004</v>
      </c>
      <c r="J19" s="302">
        <v>0.8603411083720931</v>
      </c>
      <c r="K19" s="119">
        <v>6005332.3399999961</v>
      </c>
    </row>
    <row r="20" spans="1:11" x14ac:dyDescent="0.25">
      <c r="A20" s="262" t="s">
        <v>9</v>
      </c>
      <c r="B20" s="102" t="s">
        <v>63</v>
      </c>
      <c r="C20" s="263">
        <v>43962</v>
      </c>
      <c r="D20" s="264">
        <v>6683</v>
      </c>
      <c r="E20" s="263">
        <v>44188</v>
      </c>
      <c r="F20" s="263">
        <v>46745</v>
      </c>
      <c r="G20" s="265">
        <v>2.4</v>
      </c>
      <c r="H20" s="278">
        <v>235000000</v>
      </c>
      <c r="I20" s="266">
        <v>197616425.25000003</v>
      </c>
      <c r="J20" s="306">
        <v>0.84092095851063842</v>
      </c>
      <c r="K20" s="119">
        <v>37383574.74999997</v>
      </c>
    </row>
    <row r="21" spans="1:11" x14ac:dyDescent="0.25">
      <c r="A21" s="262" t="s">
        <v>9</v>
      </c>
      <c r="B21" s="82" t="s">
        <v>64</v>
      </c>
      <c r="C21" s="263">
        <v>44636</v>
      </c>
      <c r="D21" s="264">
        <v>6972</v>
      </c>
      <c r="E21" s="263">
        <v>44813</v>
      </c>
      <c r="F21" s="263">
        <v>47374</v>
      </c>
      <c r="G21" s="265">
        <v>3.6273972602739728</v>
      </c>
      <c r="H21" s="278">
        <v>215000000</v>
      </c>
      <c r="I21" s="266">
        <v>122632657.39</v>
      </c>
      <c r="J21" s="306">
        <v>0.57038445297674423</v>
      </c>
      <c r="K21" s="119">
        <v>92367342.609999999</v>
      </c>
    </row>
    <row r="22" spans="1:11" x14ac:dyDescent="0.25">
      <c r="A22" s="262" t="s">
        <v>8</v>
      </c>
      <c r="B22" s="82" t="s">
        <v>65</v>
      </c>
      <c r="C22" s="263">
        <v>43517</v>
      </c>
      <c r="D22" s="264">
        <v>6976</v>
      </c>
      <c r="E22" s="263">
        <v>44813</v>
      </c>
      <c r="F22" s="263">
        <v>46643</v>
      </c>
      <c r="G22" s="265">
        <v>2.1205479452054794</v>
      </c>
      <c r="H22" s="278">
        <v>20000000</v>
      </c>
      <c r="I22" s="266">
        <v>2000000</v>
      </c>
      <c r="J22" s="307">
        <v>0.1</v>
      </c>
      <c r="K22" s="308">
        <v>18000000</v>
      </c>
    </row>
    <row r="23" spans="1:11" x14ac:dyDescent="0.25">
      <c r="A23" s="262" t="s">
        <v>20</v>
      </c>
      <c r="B23" s="82" t="s">
        <v>66</v>
      </c>
      <c r="C23" s="263">
        <v>44005</v>
      </c>
      <c r="D23" s="264">
        <v>6904</v>
      </c>
      <c r="E23" s="263">
        <v>44680</v>
      </c>
      <c r="F23" s="263">
        <v>46876</v>
      </c>
      <c r="G23" s="265">
        <v>2.7589041095890412</v>
      </c>
      <c r="H23" s="278">
        <v>20000000</v>
      </c>
      <c r="I23" s="266">
        <v>5020640</v>
      </c>
      <c r="J23" s="307">
        <v>0.25103199999999998</v>
      </c>
      <c r="K23" s="278">
        <v>14979360</v>
      </c>
    </row>
    <row r="24" spans="1:11" x14ac:dyDescent="0.25">
      <c r="A24" s="262" t="s">
        <v>28</v>
      </c>
      <c r="B24" s="82" t="s">
        <v>67</v>
      </c>
      <c r="C24" s="263">
        <v>43998</v>
      </c>
      <c r="D24" s="272">
        <v>7025</v>
      </c>
      <c r="E24" s="263">
        <v>44867</v>
      </c>
      <c r="F24" s="263">
        <v>47080</v>
      </c>
      <c r="G24" s="265">
        <v>3.3178082191780822</v>
      </c>
      <c r="H24" s="278">
        <v>30000000</v>
      </c>
      <c r="I24" s="266">
        <v>8975310.129999999</v>
      </c>
      <c r="J24" s="307">
        <v>0.29917700433333327</v>
      </c>
      <c r="K24" s="278">
        <v>21024689.870000001</v>
      </c>
    </row>
    <row r="25" spans="1:11" x14ac:dyDescent="0.25">
      <c r="A25" s="262" t="s">
        <v>9</v>
      </c>
      <c r="B25" s="305" t="s">
        <v>68</v>
      </c>
      <c r="C25" s="263">
        <v>44069</v>
      </c>
      <c r="D25" s="264">
        <v>7088</v>
      </c>
      <c r="E25" s="263">
        <v>45057</v>
      </c>
      <c r="F25" s="263">
        <v>47250</v>
      </c>
      <c r="G25" s="265">
        <v>3.7835616438356166</v>
      </c>
      <c r="H25" s="278">
        <v>115000000</v>
      </c>
      <c r="I25" s="266">
        <v>5075752</v>
      </c>
      <c r="J25" s="306">
        <v>4.4136973913043477E-2</v>
      </c>
      <c r="K25" s="278">
        <v>109924248</v>
      </c>
    </row>
    <row r="26" spans="1:11" x14ac:dyDescent="0.25">
      <c r="A26" s="262" t="s">
        <v>10</v>
      </c>
      <c r="B26" s="82" t="s">
        <v>69</v>
      </c>
      <c r="C26" s="263">
        <v>43906</v>
      </c>
      <c r="D26" s="264">
        <v>7077</v>
      </c>
      <c r="E26" s="263">
        <v>45040</v>
      </c>
      <c r="F26" s="263">
        <v>47232</v>
      </c>
      <c r="G26" s="265">
        <v>3.7342465753424658</v>
      </c>
      <c r="H26" s="278">
        <v>45000000</v>
      </c>
      <c r="I26" s="266">
        <v>4465753.7699999996</v>
      </c>
      <c r="J26" s="306">
        <v>9.9238972666666661E-2</v>
      </c>
      <c r="K26" s="278">
        <v>40534246.230000004</v>
      </c>
    </row>
    <row r="27" spans="1:11" x14ac:dyDescent="0.25">
      <c r="A27" s="262" t="s">
        <v>9</v>
      </c>
      <c r="B27" s="309" t="s">
        <v>70</v>
      </c>
      <c r="C27" s="263">
        <v>44685</v>
      </c>
      <c r="D27" s="264">
        <v>7074</v>
      </c>
      <c r="E27" s="263">
        <v>45040</v>
      </c>
      <c r="F27" s="263">
        <v>47233</v>
      </c>
      <c r="G27" s="265">
        <v>3.7369863013698632</v>
      </c>
      <c r="H27" s="278">
        <v>105000000</v>
      </c>
      <c r="I27" s="266">
        <v>3093681</v>
      </c>
      <c r="J27" s="306">
        <v>2.946362857142857E-2</v>
      </c>
      <c r="K27" s="278">
        <v>101906319</v>
      </c>
    </row>
    <row r="28" spans="1:11" x14ac:dyDescent="0.25">
      <c r="A28" s="262" t="s">
        <v>8</v>
      </c>
      <c r="B28" s="309" t="s">
        <v>71</v>
      </c>
      <c r="C28" s="263">
        <v>43921</v>
      </c>
      <c r="D28" s="272">
        <v>7112</v>
      </c>
      <c r="E28" s="263">
        <v>45103</v>
      </c>
      <c r="F28" s="263">
        <v>46930</v>
      </c>
      <c r="G28" s="265">
        <v>2.9068493150684933</v>
      </c>
      <c r="H28" s="278">
        <v>30000000</v>
      </c>
      <c r="I28" s="266">
        <v>12455897.33</v>
      </c>
      <c r="J28" s="306">
        <v>0.41519657766666668</v>
      </c>
      <c r="K28" s="278">
        <v>17544102.670000002</v>
      </c>
    </row>
    <row r="29" spans="1:11" x14ac:dyDescent="0.25">
      <c r="A29" s="138" t="s">
        <v>4</v>
      </c>
      <c r="B29" s="305" t="s">
        <v>72</v>
      </c>
      <c r="C29" s="263">
        <v>44426</v>
      </c>
      <c r="D29" s="272">
        <v>7147</v>
      </c>
      <c r="E29" s="263">
        <v>45184</v>
      </c>
      <c r="F29" s="263">
        <v>47376</v>
      </c>
      <c r="G29" s="265">
        <v>4.1287671232876715</v>
      </c>
      <c r="H29" s="291">
        <v>70000000</v>
      </c>
      <c r="I29" s="266">
        <v>63674985.799999997</v>
      </c>
      <c r="J29" s="306">
        <v>0.90964265428571423</v>
      </c>
      <c r="K29" s="278">
        <v>6325014.200000003</v>
      </c>
    </row>
    <row r="30" spans="1:11" s="359" customFormat="1" x14ac:dyDescent="0.25">
      <c r="A30" s="351" t="s">
        <v>7</v>
      </c>
      <c r="B30" s="352" t="s">
        <v>53</v>
      </c>
      <c r="C30" s="144">
        <v>42934</v>
      </c>
      <c r="D30" s="353">
        <v>6218</v>
      </c>
      <c r="E30" s="144">
        <v>43423</v>
      </c>
      <c r="F30" s="144">
        <v>46165</v>
      </c>
      <c r="G30" s="354" t="s">
        <v>129</v>
      </c>
      <c r="H30" s="355">
        <v>10000000</v>
      </c>
      <c r="I30" s="356">
        <v>10000000</v>
      </c>
      <c r="J30" s="357">
        <v>1</v>
      </c>
      <c r="K30" s="358">
        <v>0</v>
      </c>
    </row>
    <row r="31" spans="1:11" x14ac:dyDescent="0.25">
      <c r="A31" s="262" t="s">
        <v>135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5">
        <v>4.7095890410958905</v>
      </c>
      <c r="H31" s="291">
        <v>60000000</v>
      </c>
      <c r="I31" s="266">
        <v>7300000</v>
      </c>
      <c r="J31" s="306">
        <v>0.12166666666666667</v>
      </c>
      <c r="K31" s="278">
        <v>52700000</v>
      </c>
    </row>
    <row r="32" spans="1:11" x14ac:dyDescent="0.25">
      <c r="A32" s="262" t="s">
        <v>4</v>
      </c>
      <c r="B32" s="305" t="s">
        <v>74</v>
      </c>
      <c r="C32" s="263">
        <v>44952</v>
      </c>
      <c r="D32" s="264">
        <v>7414</v>
      </c>
      <c r="E32" s="263">
        <v>45649</v>
      </c>
      <c r="F32" s="263">
        <v>47144</v>
      </c>
      <c r="G32" s="265">
        <v>4</v>
      </c>
      <c r="H32" s="291">
        <v>260000000</v>
      </c>
      <c r="I32" s="266">
        <v>0</v>
      </c>
      <c r="J32" s="306">
        <v>0</v>
      </c>
      <c r="K32" s="278">
        <v>260000000</v>
      </c>
    </row>
    <row r="33" spans="1:13" x14ac:dyDescent="0.25">
      <c r="A33" s="21"/>
      <c r="B33" s="22" t="s">
        <v>43</v>
      </c>
      <c r="C33" s="204"/>
      <c r="D33" s="204"/>
      <c r="E33" s="204"/>
      <c r="F33" s="204"/>
      <c r="G33" s="62"/>
      <c r="H33" s="24">
        <v>2050000000</v>
      </c>
      <c r="I33" s="24">
        <v>945866053.50999999</v>
      </c>
      <c r="J33" s="225">
        <v>0.46139807488292683</v>
      </c>
      <c r="K33" s="24">
        <v>1104133946.49</v>
      </c>
    </row>
    <row r="34" spans="1:13" x14ac:dyDescent="0.25">
      <c r="A34" s="19"/>
      <c r="B34" s="135"/>
      <c r="C34" s="27"/>
      <c r="D34" s="25"/>
      <c r="E34" s="25"/>
      <c r="F34" s="25"/>
      <c r="G34" s="2"/>
      <c r="H34" s="26"/>
      <c r="I34" s="25"/>
      <c r="J34" s="226"/>
      <c r="K34" s="27"/>
    </row>
    <row r="35" spans="1:13" x14ac:dyDescent="0.25">
      <c r="A35" s="104" t="s">
        <v>5</v>
      </c>
      <c r="B35" s="105" t="s">
        <v>77</v>
      </c>
      <c r="C35" s="263">
        <v>43935</v>
      </c>
      <c r="D35" s="264">
        <v>6524</v>
      </c>
      <c r="E35" s="263">
        <v>43916</v>
      </c>
      <c r="F35" s="263">
        <v>46203</v>
      </c>
      <c r="G35" s="106" t="s">
        <v>123</v>
      </c>
      <c r="H35" s="107">
        <v>100000000</v>
      </c>
      <c r="I35" s="107">
        <v>60281406.370000005</v>
      </c>
      <c r="J35" s="227">
        <v>0.60281406370000001</v>
      </c>
      <c r="K35" s="108">
        <v>39718593.629999995</v>
      </c>
      <c r="M35" s="134"/>
    </row>
    <row r="36" spans="1:13" x14ac:dyDescent="0.25">
      <c r="A36" s="299" t="s">
        <v>10</v>
      </c>
      <c r="B36" s="300" t="s">
        <v>78</v>
      </c>
      <c r="C36" s="263">
        <v>43619</v>
      </c>
      <c r="D36" s="264">
        <v>6523</v>
      </c>
      <c r="E36" s="263">
        <v>43916</v>
      </c>
      <c r="F36" s="263">
        <v>46203</v>
      </c>
      <c r="G36" s="106" t="s">
        <v>123</v>
      </c>
      <c r="H36" s="297">
        <v>115000000</v>
      </c>
      <c r="I36" s="297">
        <v>77963399.440000013</v>
      </c>
      <c r="J36" s="310">
        <v>0.67794260382608706</v>
      </c>
      <c r="K36" s="285">
        <v>37036600.559999987</v>
      </c>
    </row>
    <row r="37" spans="1:13" x14ac:dyDescent="0.25">
      <c r="A37" s="299" t="s">
        <v>9</v>
      </c>
      <c r="B37" s="300" t="s">
        <v>79</v>
      </c>
      <c r="C37" s="263">
        <v>42626</v>
      </c>
      <c r="D37" s="264">
        <v>6025</v>
      </c>
      <c r="E37" s="263">
        <v>43105</v>
      </c>
      <c r="F37" s="263">
        <v>46188</v>
      </c>
      <c r="G37" s="106" t="s">
        <v>123</v>
      </c>
      <c r="H37" s="297">
        <v>100000000</v>
      </c>
      <c r="I37" s="297">
        <v>77668186.299999997</v>
      </c>
      <c r="J37" s="310">
        <v>0.77668186299999997</v>
      </c>
      <c r="K37" s="301">
        <v>22331813.700000003</v>
      </c>
    </row>
    <row r="38" spans="1:13" x14ac:dyDescent="0.25">
      <c r="A38" s="299" t="s">
        <v>9</v>
      </c>
      <c r="B38" s="300" t="s">
        <v>75</v>
      </c>
      <c r="C38" s="263">
        <v>44985</v>
      </c>
      <c r="D38" s="264">
        <v>7201</v>
      </c>
      <c r="E38" s="263">
        <v>45254</v>
      </c>
      <c r="F38" s="263">
        <v>47116</v>
      </c>
      <c r="G38" s="106">
        <v>3.4164383561643836</v>
      </c>
      <c r="H38" s="297">
        <v>105000000</v>
      </c>
      <c r="I38" s="297">
        <v>4552794.75</v>
      </c>
      <c r="J38" s="310">
        <v>4.3359950000000001E-2</v>
      </c>
      <c r="K38" s="285">
        <v>100447205.25</v>
      </c>
    </row>
    <row r="39" spans="1:13" x14ac:dyDescent="0.25">
      <c r="A39" s="299" t="s">
        <v>136</v>
      </c>
      <c r="B39" s="300" t="s">
        <v>76</v>
      </c>
      <c r="C39" s="263">
        <v>45511</v>
      </c>
      <c r="D39" s="264">
        <v>7433</v>
      </c>
      <c r="E39" s="263">
        <v>45664</v>
      </c>
      <c r="F39" s="263">
        <v>47118</v>
      </c>
      <c r="G39" s="106">
        <v>3.4219178082191779</v>
      </c>
      <c r="H39" s="297">
        <v>125300000</v>
      </c>
      <c r="I39" s="297">
        <v>3393137.7199999997</v>
      </c>
      <c r="J39" s="310">
        <v>2.7080109497206701E-2</v>
      </c>
      <c r="K39" s="285">
        <v>121906862.28</v>
      </c>
    </row>
    <row r="40" spans="1:13" x14ac:dyDescent="0.25">
      <c r="A40" s="21"/>
      <c r="B40" s="22" t="s">
        <v>44</v>
      </c>
      <c r="C40" s="204"/>
      <c r="D40" s="204"/>
      <c r="E40" s="204"/>
      <c r="F40" s="204"/>
      <c r="G40" s="62"/>
      <c r="H40" s="24">
        <v>545300000</v>
      </c>
      <c r="I40" s="24">
        <v>223858924.58000001</v>
      </c>
      <c r="J40" s="225">
        <v>0.41052434362736112</v>
      </c>
      <c r="K40" s="24">
        <v>321441075.41999996</v>
      </c>
    </row>
    <row r="41" spans="1:13" x14ac:dyDescent="0.25">
      <c r="A41" s="19"/>
      <c r="B41" s="25"/>
      <c r="C41" s="25"/>
      <c r="D41" s="25"/>
      <c r="E41" s="25"/>
      <c r="F41" s="25"/>
      <c r="G41" s="2"/>
      <c r="H41" s="25"/>
      <c r="I41" s="25"/>
      <c r="J41" s="226"/>
      <c r="K41" s="27"/>
    </row>
    <row r="42" spans="1:13" x14ac:dyDescent="0.25">
      <c r="A42" s="138" t="s">
        <v>4</v>
      </c>
      <c r="B42" s="290" t="s">
        <v>90</v>
      </c>
      <c r="C42" s="263">
        <v>43095</v>
      </c>
      <c r="D42" s="264">
        <v>6143</v>
      </c>
      <c r="E42" s="263">
        <v>43319</v>
      </c>
      <c r="F42" s="263">
        <v>46368</v>
      </c>
      <c r="G42" s="284">
        <v>1.3671232876712329</v>
      </c>
      <c r="H42" s="278">
        <v>150000000</v>
      </c>
      <c r="I42" s="278">
        <v>136921741.74000001</v>
      </c>
      <c r="J42" s="311">
        <v>0.91281161160000002</v>
      </c>
      <c r="K42" s="85">
        <v>13078258.25999999</v>
      </c>
    </row>
    <row r="43" spans="1:13" x14ac:dyDescent="0.25">
      <c r="A43" s="138" t="s">
        <v>4</v>
      </c>
      <c r="B43" s="292" t="s">
        <v>89</v>
      </c>
      <c r="C43" s="263">
        <v>43404</v>
      </c>
      <c r="D43" s="264">
        <v>6347</v>
      </c>
      <c r="E43" s="263">
        <v>43665</v>
      </c>
      <c r="F43" s="263">
        <v>46045</v>
      </c>
      <c r="G43" s="284" t="s">
        <v>116</v>
      </c>
      <c r="H43" s="278">
        <v>170000000</v>
      </c>
      <c r="I43" s="278">
        <v>157965758.61000001</v>
      </c>
      <c r="J43" s="311">
        <v>0.92921034476470599</v>
      </c>
      <c r="K43" s="85">
        <v>12034241.389999986</v>
      </c>
    </row>
    <row r="44" spans="1:13" x14ac:dyDescent="0.25">
      <c r="A44" s="138" t="s">
        <v>9</v>
      </c>
      <c r="B44" s="290" t="s">
        <v>88</v>
      </c>
      <c r="C44" s="263">
        <v>42965</v>
      </c>
      <c r="D44" s="264">
        <v>6235</v>
      </c>
      <c r="E44" s="263">
        <v>43427</v>
      </c>
      <c r="F44" s="263">
        <v>45990</v>
      </c>
      <c r="G44" s="284" t="s">
        <v>130</v>
      </c>
      <c r="H44" s="278">
        <v>100000000</v>
      </c>
      <c r="I44" s="278">
        <v>83446459.280000001</v>
      </c>
      <c r="J44" s="311">
        <v>0.83446459279999996</v>
      </c>
      <c r="K44" s="85">
        <v>16553540.719999999</v>
      </c>
    </row>
    <row r="45" spans="1:13" x14ac:dyDescent="0.25">
      <c r="A45" s="138" t="s">
        <v>9</v>
      </c>
      <c r="B45" s="290" t="s">
        <v>93</v>
      </c>
      <c r="C45" s="263">
        <v>41733</v>
      </c>
      <c r="D45" s="264">
        <v>5301</v>
      </c>
      <c r="E45" s="263">
        <v>41941</v>
      </c>
      <c r="F45" s="261">
        <v>45838</v>
      </c>
      <c r="G45" s="284">
        <v>0</v>
      </c>
      <c r="H45" s="278">
        <v>222076000</v>
      </c>
      <c r="I45" s="293">
        <v>206946285.25999999</v>
      </c>
      <c r="J45" s="311">
        <v>0.93187145508744751</v>
      </c>
      <c r="K45" s="85">
        <v>15129714.74000001</v>
      </c>
    </row>
    <row r="46" spans="1:13" s="359" customFormat="1" x14ac:dyDescent="0.25">
      <c r="A46" s="351" t="s">
        <v>9</v>
      </c>
      <c r="B46" s="360" t="s">
        <v>87</v>
      </c>
      <c r="C46" s="144">
        <v>43224</v>
      </c>
      <c r="D46" s="353">
        <v>6151</v>
      </c>
      <c r="E46" s="144">
        <v>43361</v>
      </c>
      <c r="F46" s="144">
        <v>45919</v>
      </c>
      <c r="G46" s="361">
        <v>0</v>
      </c>
      <c r="H46" s="358">
        <v>400000000</v>
      </c>
      <c r="I46" s="358">
        <v>400000000.00000006</v>
      </c>
      <c r="J46" s="362">
        <v>1.0000000000000002</v>
      </c>
      <c r="K46" s="363">
        <v>0</v>
      </c>
    </row>
    <row r="47" spans="1:13" x14ac:dyDescent="0.25">
      <c r="A47" s="138" t="s">
        <v>9</v>
      </c>
      <c r="B47" s="290" t="s">
        <v>91</v>
      </c>
      <c r="C47" s="263">
        <v>42641</v>
      </c>
      <c r="D47" s="264">
        <v>6024</v>
      </c>
      <c r="E47" s="263">
        <v>43104</v>
      </c>
      <c r="F47" s="263">
        <v>46403</v>
      </c>
      <c r="G47" s="284">
        <v>1</v>
      </c>
      <c r="H47" s="278">
        <v>100000000</v>
      </c>
      <c r="I47" s="278">
        <v>94685106.469999999</v>
      </c>
      <c r="J47" s="311">
        <v>0.94685106470000002</v>
      </c>
      <c r="K47" s="85">
        <v>5314893.5300000012</v>
      </c>
    </row>
    <row r="48" spans="1:13" x14ac:dyDescent="0.25">
      <c r="A48" s="138" t="s">
        <v>9</v>
      </c>
      <c r="B48" s="290" t="s">
        <v>86</v>
      </c>
      <c r="C48" s="263">
        <v>44067</v>
      </c>
      <c r="D48" s="264">
        <v>6684</v>
      </c>
      <c r="E48" s="263">
        <v>44188</v>
      </c>
      <c r="F48" s="263">
        <v>46015</v>
      </c>
      <c r="G48" s="284" t="s">
        <v>115</v>
      </c>
      <c r="H48" s="278">
        <v>212000000</v>
      </c>
      <c r="I48" s="278">
        <v>130552856.93000001</v>
      </c>
      <c r="J48" s="311">
        <v>0.6158153628773585</v>
      </c>
      <c r="K48" s="85">
        <v>81447143.069999993</v>
      </c>
    </row>
    <row r="49" spans="1:13" x14ac:dyDescent="0.25">
      <c r="A49" s="138" t="s">
        <v>4</v>
      </c>
      <c r="B49" s="290" t="s">
        <v>85</v>
      </c>
      <c r="C49" s="263">
        <v>44144</v>
      </c>
      <c r="D49" s="264">
        <v>6876</v>
      </c>
      <c r="E49" s="263">
        <v>44546</v>
      </c>
      <c r="F49" s="263">
        <v>46372</v>
      </c>
      <c r="G49" s="284">
        <v>1</v>
      </c>
      <c r="H49" s="278">
        <v>250000000</v>
      </c>
      <c r="I49" s="278">
        <v>112431179.84999999</v>
      </c>
      <c r="J49" s="311">
        <v>0.44972471939999997</v>
      </c>
      <c r="K49" s="85">
        <v>137568820.15000001</v>
      </c>
    </row>
    <row r="50" spans="1:13" x14ac:dyDescent="0.25">
      <c r="A50" s="138" t="s">
        <v>9</v>
      </c>
      <c r="B50" s="290" t="s">
        <v>83</v>
      </c>
      <c r="C50" s="263">
        <v>43893</v>
      </c>
      <c r="D50" s="264">
        <v>6897</v>
      </c>
      <c r="E50" s="263">
        <v>44652</v>
      </c>
      <c r="F50" s="263">
        <v>46815</v>
      </c>
      <c r="G50" s="284">
        <v>3</v>
      </c>
      <c r="H50" s="278">
        <v>100000000</v>
      </c>
      <c r="I50" s="278">
        <v>29595965.420000002</v>
      </c>
      <c r="J50" s="311">
        <v>0.29595965420000003</v>
      </c>
      <c r="K50" s="85">
        <v>70404034.579999998</v>
      </c>
    </row>
    <row r="51" spans="1:13" ht="12.75" customHeight="1" x14ac:dyDescent="0.25">
      <c r="A51" s="221" t="s">
        <v>9</v>
      </c>
      <c r="B51" s="158" t="s">
        <v>84</v>
      </c>
      <c r="C51" s="294">
        <v>44061</v>
      </c>
      <c r="D51" s="295">
        <v>7124</v>
      </c>
      <c r="E51" s="294">
        <v>45114</v>
      </c>
      <c r="F51" s="294">
        <v>46944</v>
      </c>
      <c r="G51" s="296">
        <v>2.591780821917808</v>
      </c>
      <c r="H51" s="297">
        <v>52292000</v>
      </c>
      <c r="I51" s="297">
        <v>5802379.2200000007</v>
      </c>
      <c r="J51" s="310">
        <v>0.11096112636732197</v>
      </c>
      <c r="K51" s="298">
        <v>46489620.780000001</v>
      </c>
    </row>
    <row r="52" spans="1:13" x14ac:dyDescent="0.25">
      <c r="A52" s="138" t="s">
        <v>9</v>
      </c>
      <c r="B52" s="139" t="s">
        <v>147</v>
      </c>
      <c r="C52" s="263">
        <v>45628</v>
      </c>
      <c r="D52" s="264">
        <v>7517</v>
      </c>
      <c r="E52" s="263">
        <v>45875</v>
      </c>
      <c r="F52" s="263">
        <v>48213</v>
      </c>
      <c r="G52" s="284">
        <v>6</v>
      </c>
      <c r="H52" s="278">
        <v>135000000</v>
      </c>
      <c r="I52" s="278">
        <v>0</v>
      </c>
      <c r="J52" s="311">
        <v>0</v>
      </c>
      <c r="K52" s="85">
        <v>135000000</v>
      </c>
    </row>
    <row r="53" spans="1:13" x14ac:dyDescent="0.25">
      <c r="A53" s="138" t="s">
        <v>9</v>
      </c>
      <c r="B53" s="139" t="s">
        <v>82</v>
      </c>
      <c r="C53" s="263">
        <v>45050</v>
      </c>
      <c r="D53" s="264">
        <v>7182</v>
      </c>
      <c r="E53" s="263">
        <v>45217</v>
      </c>
      <c r="F53" s="263">
        <v>47050</v>
      </c>
      <c r="G53" s="284">
        <v>3</v>
      </c>
      <c r="H53" s="278">
        <v>160000000</v>
      </c>
      <c r="I53" s="278">
        <v>1574442.25</v>
      </c>
      <c r="J53" s="311">
        <v>9.8402640624999996E-3</v>
      </c>
      <c r="K53" s="85">
        <v>158425557.75</v>
      </c>
    </row>
    <row r="54" spans="1:13" x14ac:dyDescent="0.25">
      <c r="A54" s="21"/>
      <c r="B54" s="22" t="s">
        <v>13</v>
      </c>
      <c r="C54" s="204"/>
      <c r="D54" s="204"/>
      <c r="E54" s="204"/>
      <c r="F54" s="204"/>
      <c r="G54" s="62"/>
      <c r="H54" s="24">
        <f>SUM(H42:H53)</f>
        <v>2051368000</v>
      </c>
      <c r="I54" s="24">
        <f>SUM(I42:I53)</f>
        <v>1359922175.0300002</v>
      </c>
      <c r="J54" s="225">
        <f t="shared" ref="J54" si="0">I54/H54</f>
        <v>0.66293428338065141</v>
      </c>
      <c r="K54" s="24">
        <v>691445824.97000003</v>
      </c>
    </row>
    <row r="55" spans="1:13" x14ac:dyDescent="0.25">
      <c r="A55" s="19"/>
      <c r="B55" s="25"/>
      <c r="C55" s="25"/>
      <c r="D55" s="25"/>
      <c r="E55" s="25"/>
      <c r="F55" s="25"/>
      <c r="G55" s="2"/>
      <c r="H55" s="25"/>
      <c r="I55" s="25"/>
      <c r="J55" s="228"/>
      <c r="K55" s="27"/>
    </row>
    <row r="56" spans="1:13" x14ac:dyDescent="0.25">
      <c r="A56" s="138" t="s">
        <v>9</v>
      </c>
      <c r="B56" s="290" t="s">
        <v>88</v>
      </c>
      <c r="C56" s="263">
        <v>42975</v>
      </c>
      <c r="D56" s="264">
        <v>6235</v>
      </c>
      <c r="E56" s="263">
        <v>43427</v>
      </c>
      <c r="F56" s="263">
        <v>46006</v>
      </c>
      <c r="G56" s="140" t="s">
        <v>115</v>
      </c>
      <c r="H56" s="278">
        <v>42857143</v>
      </c>
      <c r="I56" s="278">
        <v>37542920.07</v>
      </c>
      <c r="J56" s="311">
        <v>0.87600146537999513</v>
      </c>
      <c r="K56" s="85">
        <v>5314222.93</v>
      </c>
    </row>
    <row r="57" spans="1:13" x14ac:dyDescent="0.25">
      <c r="A57" s="138" t="s">
        <v>9</v>
      </c>
      <c r="B57" s="290" t="s">
        <v>91</v>
      </c>
      <c r="C57" s="263">
        <v>42640</v>
      </c>
      <c r="D57" s="264">
        <v>6024</v>
      </c>
      <c r="E57" s="263">
        <v>43104</v>
      </c>
      <c r="F57" s="263">
        <v>46065</v>
      </c>
      <c r="G57" s="140" t="s">
        <v>120</v>
      </c>
      <c r="H57" s="278">
        <v>42750000</v>
      </c>
      <c r="I57" s="278">
        <v>36695088.579999998</v>
      </c>
      <c r="J57" s="311">
        <v>0.85836464514619881</v>
      </c>
      <c r="K57" s="278">
        <v>6054911.4200000018</v>
      </c>
      <c r="M57" s="134"/>
    </row>
    <row r="58" spans="1:13" x14ac:dyDescent="0.25">
      <c r="A58" s="138" t="s">
        <v>9</v>
      </c>
      <c r="B58" s="290" t="s">
        <v>95</v>
      </c>
      <c r="C58" s="263">
        <v>44516</v>
      </c>
      <c r="D58" s="264">
        <v>6898</v>
      </c>
      <c r="E58" s="263">
        <v>44652</v>
      </c>
      <c r="F58" s="263">
        <v>47209</v>
      </c>
      <c r="G58" s="140">
        <v>3.8657534246575342</v>
      </c>
      <c r="H58" s="278">
        <v>354245764</v>
      </c>
      <c r="I58" s="278">
        <v>103301935.52</v>
      </c>
      <c r="J58" s="311">
        <v>0.29161092670115879</v>
      </c>
      <c r="K58" s="278">
        <v>250943828.48000002</v>
      </c>
    </row>
    <row r="59" spans="1:13" x14ac:dyDescent="0.25">
      <c r="A59" s="138" t="s">
        <v>9</v>
      </c>
      <c r="B59" s="290" t="s">
        <v>96</v>
      </c>
      <c r="C59" s="263">
        <v>43948</v>
      </c>
      <c r="D59" s="264">
        <v>7119</v>
      </c>
      <c r="E59" s="263">
        <v>45113</v>
      </c>
      <c r="F59" s="263">
        <v>46948</v>
      </c>
      <c r="G59" s="140">
        <v>3.1232876712328768</v>
      </c>
      <c r="H59" s="291">
        <v>220000000</v>
      </c>
      <c r="I59" s="291">
        <v>39527297</v>
      </c>
      <c r="J59" s="313">
        <v>0.17966953181818182</v>
      </c>
      <c r="K59" s="278">
        <v>180472703</v>
      </c>
    </row>
    <row r="60" spans="1:13" x14ac:dyDescent="0.25">
      <c r="A60" s="138" t="s">
        <v>4</v>
      </c>
      <c r="B60" s="290" t="s">
        <v>94</v>
      </c>
      <c r="C60" s="263">
        <v>44995</v>
      </c>
      <c r="D60" s="264">
        <v>7153</v>
      </c>
      <c r="E60" s="263">
        <v>45184</v>
      </c>
      <c r="F60" s="263">
        <v>46645</v>
      </c>
      <c r="G60" s="140">
        <v>2.3260273972602739</v>
      </c>
      <c r="H60" s="291">
        <v>45000000</v>
      </c>
      <c r="I60" s="291">
        <v>25235163</v>
      </c>
      <c r="J60" s="313">
        <v>0.56078139999999999</v>
      </c>
      <c r="K60" s="314">
        <v>19764837</v>
      </c>
    </row>
    <row r="61" spans="1:13" x14ac:dyDescent="0.25">
      <c r="A61" s="21"/>
      <c r="B61" s="22" t="s">
        <v>14</v>
      </c>
      <c r="C61" s="204"/>
      <c r="D61" s="204"/>
      <c r="E61" s="204"/>
      <c r="F61" s="204"/>
      <c r="G61" s="62"/>
      <c r="H61" s="101">
        <v>704852907</v>
      </c>
      <c r="I61" s="101">
        <v>242302404.17000002</v>
      </c>
      <c r="J61" s="225">
        <v>0.34376307703871045</v>
      </c>
      <c r="K61" s="101">
        <v>462550502.82999998</v>
      </c>
    </row>
    <row r="62" spans="1:13" x14ac:dyDescent="0.25">
      <c r="A62" s="262"/>
      <c r="B62" s="277"/>
      <c r="C62" s="83"/>
      <c r="D62" s="83"/>
      <c r="E62" s="83"/>
      <c r="F62" s="83"/>
      <c r="G62" s="93"/>
      <c r="H62" s="77"/>
      <c r="I62" s="77"/>
      <c r="J62" s="239"/>
      <c r="K62" s="77"/>
    </row>
    <row r="63" spans="1:13" x14ac:dyDescent="0.25">
      <c r="A63" s="262" t="s">
        <v>5</v>
      </c>
      <c r="B63" s="286" t="s">
        <v>100</v>
      </c>
      <c r="C63" s="263">
        <v>42649</v>
      </c>
      <c r="D63" s="264">
        <v>6215</v>
      </c>
      <c r="E63" s="263">
        <v>43404</v>
      </c>
      <c r="F63" s="263">
        <v>45838</v>
      </c>
      <c r="G63" s="140">
        <v>0</v>
      </c>
      <c r="H63" s="266">
        <v>9519319.1013520006</v>
      </c>
      <c r="I63" s="266">
        <v>8663912.1722570006</v>
      </c>
      <c r="J63" s="315">
        <v>0.91013990391670885</v>
      </c>
      <c r="K63" s="119">
        <v>855406.92909500003</v>
      </c>
    </row>
    <row r="64" spans="1:13" x14ac:dyDescent="0.25">
      <c r="A64" s="21"/>
      <c r="B64" s="22" t="s">
        <v>45</v>
      </c>
      <c r="C64" s="204"/>
      <c r="D64" s="204"/>
      <c r="E64" s="204"/>
      <c r="F64" s="204"/>
      <c r="G64" s="62"/>
      <c r="H64" s="101">
        <v>9519319.1013520006</v>
      </c>
      <c r="I64" s="101">
        <v>8663912.1722570006</v>
      </c>
      <c r="J64" s="225">
        <v>0.91013990391670885</v>
      </c>
      <c r="K64" s="101">
        <v>855406.92909500003</v>
      </c>
    </row>
    <row r="65" spans="1:11" x14ac:dyDescent="0.25">
      <c r="A65" s="262"/>
      <c r="B65" s="277"/>
      <c r="C65" s="83"/>
      <c r="D65" s="83"/>
      <c r="E65" s="83"/>
      <c r="F65" s="83"/>
      <c r="G65" s="208"/>
      <c r="H65" s="128"/>
      <c r="I65" s="128"/>
      <c r="J65" s="316"/>
      <c r="K65" s="128"/>
    </row>
    <row r="66" spans="1:11" x14ac:dyDescent="0.25">
      <c r="A66" s="262" t="s">
        <v>9</v>
      </c>
      <c r="B66" s="283" t="s">
        <v>148</v>
      </c>
      <c r="C66" s="263">
        <v>45618</v>
      </c>
      <c r="D66" s="264">
        <v>7517</v>
      </c>
      <c r="E66" s="263">
        <v>45875</v>
      </c>
      <c r="F66" s="263">
        <v>48213</v>
      </c>
      <c r="G66" s="140">
        <v>6</v>
      </c>
      <c r="H66" s="108">
        <v>50000000</v>
      </c>
      <c r="I66" s="119">
        <v>0</v>
      </c>
      <c r="J66" s="307">
        <v>0</v>
      </c>
      <c r="K66" s="119">
        <v>50000000</v>
      </c>
    </row>
    <row r="67" spans="1:11" x14ac:dyDescent="0.25">
      <c r="A67" s="262" t="s">
        <v>4</v>
      </c>
      <c r="B67" s="283" t="s">
        <v>101</v>
      </c>
      <c r="C67" s="263">
        <v>42786</v>
      </c>
      <c r="D67" s="264">
        <v>6023</v>
      </c>
      <c r="E67" s="263">
        <v>43105</v>
      </c>
      <c r="F67" s="263">
        <v>46022</v>
      </c>
      <c r="G67" s="140" t="s">
        <v>115</v>
      </c>
      <c r="H67" s="108">
        <v>21600000</v>
      </c>
      <c r="I67" s="119">
        <v>21565834.039999995</v>
      </c>
      <c r="J67" s="307">
        <v>0.99841824259259238</v>
      </c>
      <c r="K67" s="119">
        <v>34165.960000004619</v>
      </c>
    </row>
    <row r="68" spans="1:11" x14ac:dyDescent="0.25">
      <c r="A68" s="262" t="s">
        <v>4</v>
      </c>
      <c r="B68" s="283" t="s">
        <v>101</v>
      </c>
      <c r="C68" s="263">
        <v>42786</v>
      </c>
      <c r="D68" s="264">
        <v>6023</v>
      </c>
      <c r="E68" s="263">
        <v>43105</v>
      </c>
      <c r="F68" s="263">
        <v>46022</v>
      </c>
      <c r="G68" s="140" t="s">
        <v>115</v>
      </c>
      <c r="H68" s="285">
        <v>10400000</v>
      </c>
      <c r="I68" s="85">
        <v>4385267.83</v>
      </c>
      <c r="J68" s="240">
        <v>0.42166036826923076</v>
      </c>
      <c r="K68" s="85">
        <v>6014732.1699999999</v>
      </c>
    </row>
    <row r="69" spans="1:11" x14ac:dyDescent="0.25">
      <c r="A69" s="21"/>
      <c r="B69" s="22" t="s">
        <v>15</v>
      </c>
      <c r="C69" s="204"/>
      <c r="D69" s="204"/>
      <c r="E69" s="204"/>
      <c r="F69" s="199"/>
      <c r="G69" s="62"/>
      <c r="H69" s="24">
        <v>82000000</v>
      </c>
      <c r="I69" s="24">
        <v>25951101.869999997</v>
      </c>
      <c r="J69" s="225">
        <v>0.31647685207317072</v>
      </c>
      <c r="K69" s="24">
        <v>56048898.130000003</v>
      </c>
    </row>
    <row r="70" spans="1:11" x14ac:dyDescent="0.25">
      <c r="A70" s="262"/>
      <c r="B70" s="277"/>
      <c r="C70" s="102"/>
      <c r="D70" s="102"/>
      <c r="E70" s="102"/>
      <c r="F70" s="99"/>
      <c r="G70" s="283"/>
      <c r="H70" s="89"/>
      <c r="I70" s="89"/>
      <c r="J70" s="317"/>
      <c r="K70" s="89"/>
    </row>
    <row r="71" spans="1:11" x14ac:dyDescent="0.25">
      <c r="A71" s="262" t="s">
        <v>4</v>
      </c>
      <c r="B71" s="102" t="s">
        <v>103</v>
      </c>
      <c r="C71" s="263">
        <v>43080</v>
      </c>
      <c r="D71" s="264">
        <v>6143</v>
      </c>
      <c r="E71" s="263">
        <v>43319</v>
      </c>
      <c r="F71" s="263">
        <v>46734</v>
      </c>
      <c r="G71" s="284">
        <v>2.4547945205479453</v>
      </c>
      <c r="H71" s="85">
        <v>94000000</v>
      </c>
      <c r="I71" s="85">
        <v>60762535.569999993</v>
      </c>
      <c r="J71" s="240">
        <v>0.64640995287234038</v>
      </c>
      <c r="K71" s="85">
        <v>33237464.430000007</v>
      </c>
    </row>
    <row r="72" spans="1:11" x14ac:dyDescent="0.25">
      <c r="A72" s="21"/>
      <c r="B72" s="22" t="s">
        <v>46</v>
      </c>
      <c r="C72" s="71"/>
      <c r="D72" s="23"/>
      <c r="E72" s="23"/>
      <c r="F72" s="32"/>
      <c r="G72" s="62"/>
      <c r="H72" s="24">
        <v>94000000</v>
      </c>
      <c r="I72" s="24">
        <v>60762535.569999993</v>
      </c>
      <c r="J72" s="225">
        <v>0.64640995287234038</v>
      </c>
      <c r="K72" s="210">
        <v>33237464.430000007</v>
      </c>
    </row>
    <row r="73" spans="1:11" x14ac:dyDescent="0.25">
      <c r="A73" s="153"/>
      <c r="B73" s="87"/>
      <c r="C73" s="73"/>
      <c r="D73" s="73"/>
      <c r="E73" s="73"/>
      <c r="F73" s="73"/>
      <c r="G73" s="208"/>
      <c r="H73" s="209"/>
      <c r="I73" s="209"/>
      <c r="J73" s="232"/>
      <c r="K73" s="260"/>
    </row>
    <row r="74" spans="1:11" x14ac:dyDescent="0.25">
      <c r="A74" s="48"/>
      <c r="B74" s="47"/>
      <c r="C74" s="155"/>
      <c r="D74" s="156"/>
      <c r="E74" s="155"/>
      <c r="F74" s="155"/>
      <c r="G74" s="157"/>
      <c r="H74" s="162"/>
      <c r="I74" s="163"/>
      <c r="J74" s="233"/>
      <c r="K74" s="162"/>
    </row>
    <row r="75" spans="1:11" x14ac:dyDescent="0.25">
      <c r="A75" s="38" t="s">
        <v>109</v>
      </c>
      <c r="B75" s="38"/>
      <c r="C75" s="39"/>
      <c r="D75" s="39"/>
      <c r="E75" s="38"/>
      <c r="F75" s="38"/>
      <c r="G75" s="6"/>
      <c r="H75" s="40">
        <v>5537040226.1013517</v>
      </c>
      <c r="I75" s="184">
        <v>2867327106.902257</v>
      </c>
      <c r="J75" s="234">
        <v>0.51784473108680151</v>
      </c>
      <c r="K75" s="184">
        <v>2669713119.1990948</v>
      </c>
    </row>
    <row r="76" spans="1:11" x14ac:dyDescent="0.25">
      <c r="A76" s="41"/>
      <c r="B76" s="41"/>
      <c r="C76" s="42"/>
      <c r="D76" s="42"/>
      <c r="E76" s="41"/>
      <c r="F76" s="41"/>
      <c r="G76" s="7"/>
      <c r="H76" s="43"/>
      <c r="I76" s="44"/>
      <c r="J76" s="235"/>
      <c r="K76" s="43"/>
    </row>
    <row r="77" spans="1:11" x14ac:dyDescent="0.25">
      <c r="A77" s="11"/>
      <c r="B77" s="10"/>
      <c r="C77" s="10"/>
      <c r="D77" s="10"/>
      <c r="E77" s="10"/>
      <c r="F77" s="10"/>
      <c r="H77" s="14"/>
      <c r="I77" s="14"/>
      <c r="J77" s="236"/>
      <c r="K77" s="14"/>
    </row>
    <row r="78" spans="1:11" ht="18.75" x14ac:dyDescent="0.3">
      <c r="A78" s="116"/>
      <c r="B78" s="116"/>
      <c r="C78" s="116"/>
      <c r="D78" s="116"/>
      <c r="E78" s="116" t="s">
        <v>47</v>
      </c>
      <c r="F78" s="116"/>
      <c r="G78" s="116"/>
      <c r="H78" s="116"/>
      <c r="I78" s="116"/>
      <c r="J78" s="237"/>
      <c r="K78" s="116"/>
    </row>
    <row r="79" spans="1:11" ht="23.25" customHeight="1" x14ac:dyDescent="0.3">
      <c r="A79" s="117"/>
      <c r="B79" s="117"/>
      <c r="C79" s="117"/>
      <c r="D79" s="117"/>
      <c r="E79" s="117" t="s">
        <v>32</v>
      </c>
      <c r="F79" s="117"/>
      <c r="G79" s="117"/>
      <c r="H79" s="117"/>
      <c r="I79" s="117"/>
      <c r="J79" s="238"/>
      <c r="K79" s="117"/>
    </row>
    <row r="80" spans="1:11" ht="23.25" customHeight="1" x14ac:dyDescent="0.25">
      <c r="A80" s="11"/>
      <c r="B80" s="10"/>
      <c r="C80" s="10"/>
      <c r="D80" s="10"/>
      <c r="E80" s="10"/>
      <c r="F80" s="10"/>
      <c r="H80" s="10"/>
      <c r="I80" s="10"/>
      <c r="J80" s="236"/>
      <c r="K80" s="10"/>
    </row>
    <row r="81" spans="1:13" ht="23.25" customHeight="1" x14ac:dyDescent="0.25">
      <c r="A81" s="379" t="s">
        <v>33</v>
      </c>
      <c r="B81" s="381" t="s">
        <v>34</v>
      </c>
      <c r="C81" s="383" t="s">
        <v>35</v>
      </c>
      <c r="D81" s="385" t="s">
        <v>37</v>
      </c>
      <c r="E81" s="386"/>
      <c r="F81" s="383" t="s">
        <v>38</v>
      </c>
      <c r="G81" s="371" t="s">
        <v>39</v>
      </c>
      <c r="H81" s="373" t="s">
        <v>40</v>
      </c>
      <c r="I81" s="375" t="s">
        <v>41</v>
      </c>
      <c r="J81" s="376"/>
      <c r="K81" s="377" t="s">
        <v>42</v>
      </c>
    </row>
    <row r="82" spans="1:13" ht="23.25" customHeight="1" x14ac:dyDescent="0.25">
      <c r="A82" s="380" t="s">
        <v>0</v>
      </c>
      <c r="B82" s="382"/>
      <c r="C82" s="384"/>
      <c r="D82" s="12" t="s">
        <v>2</v>
      </c>
      <c r="E82" s="13" t="s">
        <v>36</v>
      </c>
      <c r="F82" s="384"/>
      <c r="G82" s="372"/>
      <c r="H82" s="374"/>
      <c r="I82" s="13" t="s">
        <v>1</v>
      </c>
      <c r="J82" s="223" t="s">
        <v>3</v>
      </c>
      <c r="K82" s="378"/>
    </row>
    <row r="83" spans="1:13" x14ac:dyDescent="0.25">
      <c r="A83" s="262"/>
      <c r="B83" s="277"/>
      <c r="C83" s="83"/>
      <c r="D83" s="83"/>
      <c r="E83" s="83"/>
      <c r="F83" s="83"/>
      <c r="G83" s="93"/>
      <c r="H83" s="77"/>
      <c r="I83" s="77"/>
      <c r="J83" s="239"/>
      <c r="K83" s="77"/>
    </row>
    <row r="84" spans="1:13" x14ac:dyDescent="0.25">
      <c r="A84" s="262" t="s">
        <v>11</v>
      </c>
      <c r="B84" s="102" t="s">
        <v>104</v>
      </c>
      <c r="C84" s="263">
        <v>42934</v>
      </c>
      <c r="D84" s="264">
        <v>6144</v>
      </c>
      <c r="E84" s="263">
        <v>43335</v>
      </c>
      <c r="F84" s="263">
        <v>46253</v>
      </c>
      <c r="G84" s="140" t="s">
        <v>143</v>
      </c>
      <c r="H84" s="278">
        <v>20000000</v>
      </c>
      <c r="I84" s="278">
        <v>19056241.609999999</v>
      </c>
      <c r="J84" s="240">
        <v>0.95281208049999999</v>
      </c>
      <c r="K84" s="85">
        <v>943758.3900000006</v>
      </c>
      <c r="M84" s="134"/>
    </row>
    <row r="85" spans="1:13" x14ac:dyDescent="0.25">
      <c r="A85" s="262" t="s">
        <v>9</v>
      </c>
      <c r="B85" s="102" t="s">
        <v>70</v>
      </c>
      <c r="C85" s="263">
        <v>44677</v>
      </c>
      <c r="D85" s="264">
        <v>7074</v>
      </c>
      <c r="E85" s="263">
        <v>45040</v>
      </c>
      <c r="F85" s="263">
        <v>47870</v>
      </c>
      <c r="G85" s="140">
        <v>6</v>
      </c>
      <c r="H85" s="278">
        <v>60000000</v>
      </c>
      <c r="I85" s="278">
        <v>2076364</v>
      </c>
      <c r="J85" s="240">
        <v>3.4606066666666664E-2</v>
      </c>
      <c r="K85" s="85">
        <v>57923636</v>
      </c>
    </row>
    <row r="86" spans="1:13" x14ac:dyDescent="0.25">
      <c r="A86" s="21"/>
      <c r="B86" s="22" t="s">
        <v>16</v>
      </c>
      <c r="C86" s="204"/>
      <c r="D86" s="204"/>
      <c r="E86" s="204"/>
      <c r="F86" s="204"/>
      <c r="G86" s="1"/>
      <c r="H86" s="24">
        <v>80000000</v>
      </c>
      <c r="I86" s="24">
        <v>21132605.609999999</v>
      </c>
      <c r="J86" s="225">
        <v>0.26415757012500002</v>
      </c>
      <c r="K86" s="24">
        <v>58867394.390000001</v>
      </c>
    </row>
    <row r="87" spans="1:13" x14ac:dyDescent="0.25">
      <c r="A87" s="262"/>
      <c r="B87" s="87"/>
      <c r="C87" s="82"/>
      <c r="D87" s="88"/>
      <c r="E87" s="88"/>
      <c r="F87" s="83"/>
      <c r="G87" s="93"/>
      <c r="H87" s="77"/>
      <c r="I87" s="77"/>
      <c r="J87" s="239"/>
      <c r="K87" s="89"/>
    </row>
    <row r="88" spans="1:13" x14ac:dyDescent="0.25">
      <c r="A88" s="262" t="s">
        <v>9</v>
      </c>
      <c r="B88" s="73" t="s">
        <v>105</v>
      </c>
      <c r="C88" s="263">
        <v>44070</v>
      </c>
      <c r="D88" s="264">
        <v>7088</v>
      </c>
      <c r="E88" s="263">
        <v>45057</v>
      </c>
      <c r="F88" s="263">
        <v>47250</v>
      </c>
      <c r="G88" s="140">
        <v>3.7835616438356166</v>
      </c>
      <c r="H88" s="85">
        <v>59312674.592347167</v>
      </c>
      <c r="I88" s="85">
        <v>3348561.488988501</v>
      </c>
      <c r="J88" s="240">
        <v>5.6456086527929904E-2</v>
      </c>
      <c r="K88" s="85">
        <v>55964113.103358664</v>
      </c>
    </row>
    <row r="89" spans="1:13" x14ac:dyDescent="0.25">
      <c r="A89" s="262" t="s">
        <v>4</v>
      </c>
      <c r="B89" s="159" t="s">
        <v>106</v>
      </c>
      <c r="C89" s="263">
        <v>44426</v>
      </c>
      <c r="D89" s="264">
        <v>7147</v>
      </c>
      <c r="E89" s="263">
        <v>45184</v>
      </c>
      <c r="F89" s="263">
        <v>47376</v>
      </c>
      <c r="G89" s="140">
        <v>4.1287671232876715</v>
      </c>
      <c r="H89" s="85">
        <v>60378093.938803352</v>
      </c>
      <c r="I89" s="85">
        <v>55876243.893878505</v>
      </c>
      <c r="J89" s="240">
        <v>0.92543901684793606</v>
      </c>
      <c r="K89" s="85">
        <v>4501850.0449248478</v>
      </c>
    </row>
    <row r="90" spans="1:13" x14ac:dyDescent="0.25">
      <c r="A90" s="19"/>
      <c r="B90" s="195" t="s">
        <v>25</v>
      </c>
      <c r="C90" s="199"/>
      <c r="D90" s="199"/>
      <c r="E90" s="199"/>
      <c r="F90" s="199"/>
      <c r="G90" s="196"/>
      <c r="H90" s="197">
        <v>119690768.53115052</v>
      </c>
      <c r="I90" s="197">
        <v>59224805.382867008</v>
      </c>
      <c r="J90" s="241">
        <v>0.49481514831658263</v>
      </c>
      <c r="K90" s="197">
        <v>60465963.148283511</v>
      </c>
    </row>
    <row r="91" spans="1:13" x14ac:dyDescent="0.25">
      <c r="A91" s="92"/>
      <c r="B91" s="98"/>
      <c r="C91" s="96"/>
      <c r="D91" s="99"/>
      <c r="E91" s="99"/>
      <c r="F91" s="86"/>
      <c r="G91" s="97"/>
      <c r="H91" s="90"/>
      <c r="I91" s="91"/>
      <c r="J91" s="242"/>
      <c r="K91" s="90"/>
    </row>
    <row r="92" spans="1:13" x14ac:dyDescent="0.25">
      <c r="A92" s="118" t="s">
        <v>4</v>
      </c>
      <c r="B92" s="124" t="s">
        <v>107</v>
      </c>
      <c r="C92" s="144">
        <v>44924</v>
      </c>
      <c r="D92" s="20">
        <v>7153</v>
      </c>
      <c r="E92" s="144">
        <v>45184</v>
      </c>
      <c r="F92" s="144">
        <v>47118</v>
      </c>
      <c r="G92" s="141">
        <v>3.4219178082191779</v>
      </c>
      <c r="H92" s="125">
        <v>75000000</v>
      </c>
      <c r="I92" s="126">
        <v>0</v>
      </c>
      <c r="J92" s="243">
        <v>0</v>
      </c>
      <c r="K92" s="119">
        <v>75000000</v>
      </c>
    </row>
    <row r="93" spans="1:13" x14ac:dyDescent="0.25">
      <c r="A93" s="127"/>
      <c r="B93" s="198" t="s">
        <v>26</v>
      </c>
      <c r="C93" s="199"/>
      <c r="D93" s="199"/>
      <c r="E93" s="199"/>
      <c r="F93" s="199"/>
      <c r="G93" s="200"/>
      <c r="H93" s="142">
        <v>75000000</v>
      </c>
      <c r="I93" s="198">
        <v>0</v>
      </c>
      <c r="J93" s="244">
        <v>0</v>
      </c>
      <c r="K93" s="142">
        <v>75000000</v>
      </c>
    </row>
    <row r="94" spans="1:13" x14ac:dyDescent="0.25">
      <c r="A94" s="399" t="s">
        <v>4</v>
      </c>
      <c r="B94" s="91"/>
      <c r="C94" s="96"/>
      <c r="D94" s="96"/>
      <c r="E94" s="96"/>
      <c r="F94" s="96"/>
      <c r="G94" s="97"/>
      <c r="H94" s="90"/>
      <c r="I94" s="91"/>
      <c r="J94" s="245"/>
      <c r="K94" s="128"/>
    </row>
    <row r="95" spans="1:13" x14ac:dyDescent="0.25">
      <c r="A95" s="400"/>
      <c r="B95" s="126" t="s">
        <v>108</v>
      </c>
      <c r="C95" s="144">
        <v>44952</v>
      </c>
      <c r="D95" s="20">
        <v>7414</v>
      </c>
      <c r="E95" s="144">
        <v>45649</v>
      </c>
      <c r="F95" s="144">
        <v>47144</v>
      </c>
      <c r="G95" s="141">
        <v>4</v>
      </c>
      <c r="H95" s="125">
        <v>30000000</v>
      </c>
      <c r="I95" s="124">
        <v>0</v>
      </c>
      <c r="J95" s="243">
        <v>0</v>
      </c>
      <c r="K95" s="119">
        <v>30000000</v>
      </c>
    </row>
    <row r="96" spans="1:13" x14ac:dyDescent="0.25">
      <c r="A96" s="401"/>
      <c r="B96" s="198" t="s">
        <v>27</v>
      </c>
      <c r="C96" s="201"/>
      <c r="D96" s="202"/>
      <c r="E96" s="201"/>
      <c r="F96" s="201"/>
      <c r="G96" s="203"/>
      <c r="H96" s="142">
        <v>30000000</v>
      </c>
      <c r="I96" s="142">
        <v>0</v>
      </c>
      <c r="J96" s="246">
        <v>0</v>
      </c>
      <c r="K96" s="142">
        <v>30000000</v>
      </c>
    </row>
    <row r="97" spans="1:11" x14ac:dyDescent="0.25">
      <c r="A97" s="92"/>
      <c r="B97" s="98"/>
      <c r="C97" s="96"/>
      <c r="D97" s="99"/>
      <c r="E97" s="99"/>
      <c r="F97" s="86"/>
      <c r="G97" s="97"/>
      <c r="H97" s="90"/>
      <c r="I97" s="91"/>
      <c r="J97" s="242"/>
      <c r="K97" s="90"/>
    </row>
    <row r="98" spans="1:11" ht="39" x14ac:dyDescent="0.25">
      <c r="A98" s="166" t="s">
        <v>127</v>
      </c>
      <c r="B98" s="160" t="s">
        <v>128</v>
      </c>
      <c r="C98" s="144">
        <v>45615</v>
      </c>
      <c r="D98" s="20">
        <v>7479</v>
      </c>
      <c r="E98" s="144">
        <v>45807</v>
      </c>
      <c r="F98" s="144">
        <v>46932</v>
      </c>
      <c r="G98" s="141">
        <v>3.0876712328767124</v>
      </c>
      <c r="H98" s="125">
        <v>101606009</v>
      </c>
      <c r="I98" s="124">
        <v>65614833.660000004</v>
      </c>
      <c r="J98" s="243">
        <v>0.64577709828165775</v>
      </c>
      <c r="K98" s="119">
        <v>35991175.339999996</v>
      </c>
    </row>
    <row r="99" spans="1:11" x14ac:dyDescent="0.25">
      <c r="A99" s="127"/>
      <c r="B99" s="198" t="s">
        <v>131</v>
      </c>
      <c r="C99" s="201"/>
      <c r="D99" s="202"/>
      <c r="E99" s="201"/>
      <c r="F99" s="201"/>
      <c r="G99" s="203"/>
      <c r="H99" s="142">
        <v>101606009</v>
      </c>
      <c r="I99" s="142">
        <v>65614833.660000004</v>
      </c>
      <c r="J99" s="246">
        <v>0.64577709828165775</v>
      </c>
      <c r="K99" s="142">
        <v>35991175.339999996</v>
      </c>
    </row>
    <row r="100" spans="1:11" x14ac:dyDescent="0.25">
      <c r="A100" s="153"/>
      <c r="B100" s="87"/>
      <c r="C100" s="73"/>
      <c r="D100" s="73"/>
      <c r="E100" s="73"/>
      <c r="F100" s="73"/>
      <c r="G100" s="208"/>
      <c r="H100" s="209"/>
      <c r="I100" s="209"/>
      <c r="J100" s="232"/>
      <c r="K100" s="25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s="190" customFormat="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406296777.53115052</v>
      </c>
      <c r="I102" s="40">
        <v>145972244.65286702</v>
      </c>
      <c r="J102" s="248">
        <v>0.35927492592942217</v>
      </c>
      <c r="K102" s="40">
        <v>260324532.87828353</v>
      </c>
    </row>
    <row r="103" spans="1:11" s="190" customFormat="1" ht="15" customHeight="1" x14ac:dyDescent="0.25">
      <c r="A103" s="35"/>
      <c r="B103" s="35"/>
      <c r="C103" s="34"/>
      <c r="D103" s="34"/>
      <c r="E103" s="35"/>
      <c r="F103" s="35"/>
      <c r="G103" s="5"/>
      <c r="H103" s="36"/>
      <c r="I103" s="37"/>
      <c r="J103" s="249"/>
      <c r="K103" s="36"/>
    </row>
    <row r="104" spans="1:11" s="190" customFormat="1" ht="27.75" customHeight="1" x14ac:dyDescent="0.25">
      <c r="A104" s="187"/>
      <c r="B104" s="187"/>
      <c r="C104" s="185"/>
      <c r="D104" s="185"/>
      <c r="E104" s="187"/>
      <c r="F104" s="187"/>
      <c r="G104" s="188"/>
      <c r="H104" s="189"/>
      <c r="I104" s="189"/>
      <c r="J104" s="250"/>
      <c r="K104" s="61"/>
    </row>
    <row r="105" spans="1:11" s="190" customFormat="1" ht="15" customHeight="1" x14ac:dyDescent="0.25">
      <c r="A105" s="379" t="s">
        <v>33</v>
      </c>
      <c r="B105" s="381" t="s">
        <v>34</v>
      </c>
      <c r="C105" s="383" t="s">
        <v>35</v>
      </c>
      <c r="D105" s="395" t="s">
        <v>37</v>
      </c>
      <c r="E105" s="396"/>
      <c r="F105" s="383" t="s">
        <v>38</v>
      </c>
      <c r="G105" s="371" t="s">
        <v>39</v>
      </c>
      <c r="H105" s="373" t="s">
        <v>40</v>
      </c>
      <c r="I105" s="397" t="s">
        <v>41</v>
      </c>
      <c r="J105" s="398"/>
      <c r="K105" s="377" t="s">
        <v>42</v>
      </c>
    </row>
    <row r="106" spans="1:11" s="190" customFormat="1" x14ac:dyDescent="0.25">
      <c r="A106" s="380" t="s">
        <v>0</v>
      </c>
      <c r="B106" s="394"/>
      <c r="C106" s="384"/>
      <c r="D106" s="206" t="s">
        <v>2</v>
      </c>
      <c r="E106" s="207" t="s">
        <v>36</v>
      </c>
      <c r="F106" s="384"/>
      <c r="G106" s="372"/>
      <c r="H106" s="374"/>
      <c r="I106" s="207" t="s">
        <v>1</v>
      </c>
      <c r="J106" s="251" t="s">
        <v>3</v>
      </c>
      <c r="K106" s="378"/>
    </row>
    <row r="107" spans="1:11" s="190" customFormat="1" x14ac:dyDescent="0.25">
      <c r="A107" s="402" t="s">
        <v>28</v>
      </c>
      <c r="B107" s="216" t="s">
        <v>138</v>
      </c>
      <c r="C107" s="217">
        <v>45278</v>
      </c>
      <c r="D107" s="218">
        <v>7412</v>
      </c>
      <c r="E107" s="219">
        <v>45649</v>
      </c>
      <c r="F107" s="217">
        <v>46081</v>
      </c>
      <c r="G107" s="191" t="s">
        <v>120</v>
      </c>
      <c r="H107" s="192">
        <v>410372640</v>
      </c>
      <c r="I107" s="125">
        <v>198326400</v>
      </c>
      <c r="J107" s="243">
        <v>0.48328368090036411</v>
      </c>
      <c r="K107" s="125">
        <v>212046240</v>
      </c>
    </row>
    <row r="108" spans="1:11" s="190" customFormat="1" x14ac:dyDescent="0.25">
      <c r="A108" s="403"/>
      <c r="B108" s="205" t="s">
        <v>137</v>
      </c>
      <c r="C108" s="201"/>
      <c r="D108" s="201"/>
      <c r="E108" s="201"/>
      <c r="F108" s="203"/>
      <c r="G108" s="142"/>
      <c r="H108" s="24">
        <v>410372640</v>
      </c>
      <c r="I108" s="24">
        <v>198326400</v>
      </c>
      <c r="J108" s="225">
        <v>0.48328368090036411</v>
      </c>
      <c r="K108" s="24">
        <v>212046240</v>
      </c>
    </row>
    <row r="109" spans="1:11" s="190" customFormat="1" x14ac:dyDescent="0.25">
      <c r="A109" s="211"/>
      <c r="B109" s="212"/>
      <c r="C109" s="213"/>
      <c r="D109" s="213"/>
      <c r="E109" s="213"/>
      <c r="F109" s="214"/>
      <c r="G109" s="215"/>
      <c r="H109" s="215"/>
      <c r="I109" s="215"/>
      <c r="J109" s="252"/>
      <c r="K109" s="258"/>
    </row>
    <row r="110" spans="1:11" s="190" customFormat="1" x14ac:dyDescent="0.25">
      <c r="A110" s="393" t="s">
        <v>137</v>
      </c>
      <c r="B110" s="393"/>
      <c r="C110" s="393"/>
      <c r="D110" s="393"/>
      <c r="E110" s="393"/>
      <c r="F110" s="393"/>
      <c r="G110" s="393"/>
      <c r="H110" s="164"/>
      <c r="I110" s="165"/>
      <c r="J110" s="247"/>
      <c r="K110" s="164"/>
    </row>
    <row r="111" spans="1:11" s="190" customFormat="1" x14ac:dyDescent="0.25">
      <c r="A111" s="393"/>
      <c r="B111" s="393"/>
      <c r="C111" s="393"/>
      <c r="D111" s="393"/>
      <c r="E111" s="393"/>
      <c r="F111" s="393"/>
      <c r="G111" s="393"/>
      <c r="H111" s="220">
        <v>410372640</v>
      </c>
      <c r="I111" s="220">
        <v>198326400</v>
      </c>
      <c r="J111" s="248">
        <v>0.48328368090036411</v>
      </c>
      <c r="K111" s="220">
        <v>212046240</v>
      </c>
    </row>
    <row r="112" spans="1:11" s="190" customFormat="1" x14ac:dyDescent="0.25">
      <c r="A112" s="393"/>
      <c r="B112" s="393"/>
      <c r="C112" s="393"/>
      <c r="D112" s="393"/>
      <c r="E112" s="393"/>
      <c r="F112" s="393"/>
      <c r="G112" s="393"/>
      <c r="H112" s="43"/>
      <c r="I112" s="44"/>
      <c r="J112" s="235"/>
      <c r="K112" s="43"/>
    </row>
    <row r="113" spans="1:11" x14ac:dyDescent="0.25">
      <c r="A113" s="275"/>
      <c r="B113" s="275"/>
      <c r="C113" s="275"/>
      <c r="D113" s="275"/>
      <c r="E113" s="275"/>
      <c r="F113" s="275"/>
      <c r="G113" s="275"/>
      <c r="H113" s="276"/>
      <c r="I113" s="276"/>
      <c r="J113" s="347"/>
      <c r="K113" s="348"/>
    </row>
    <row r="114" spans="1:11" x14ac:dyDescent="0.25">
      <c r="A114" s="47"/>
      <c r="B114" s="47"/>
      <c r="C114" s="48"/>
      <c r="D114" s="48"/>
      <c r="E114" s="47"/>
      <c r="F114" s="47"/>
      <c r="G114" s="194"/>
      <c r="H114" s="49"/>
      <c r="I114" s="50"/>
      <c r="J114" s="254"/>
      <c r="K114" s="49"/>
    </row>
    <row r="115" spans="1:11" x14ac:dyDescent="0.25">
      <c r="A115" s="38" t="s">
        <v>111</v>
      </c>
      <c r="B115" s="35"/>
      <c r="C115" s="34"/>
      <c r="D115" s="34"/>
      <c r="E115" s="35"/>
      <c r="F115" s="35"/>
      <c r="G115" s="5"/>
      <c r="H115" s="40">
        <v>6353709643.6325026</v>
      </c>
      <c r="I115" s="40">
        <v>3211625751.5551238</v>
      </c>
      <c r="J115" s="248">
        <v>0.50547253993164742</v>
      </c>
      <c r="K115" s="40">
        <v>3142083892.0773783</v>
      </c>
    </row>
    <row r="116" spans="1:11" x14ac:dyDescent="0.25">
      <c r="A116" s="41"/>
      <c r="B116" s="41"/>
      <c r="C116" s="42"/>
      <c r="D116" s="42"/>
      <c r="E116" s="41"/>
      <c r="F116" s="41"/>
      <c r="G116" s="7"/>
      <c r="H116" s="51"/>
      <c r="I116" s="52"/>
      <c r="J116" s="255"/>
      <c r="K116" s="51"/>
    </row>
    <row r="117" spans="1:11" x14ac:dyDescent="0.25">
      <c r="A117" s="46"/>
      <c r="B117" s="46"/>
      <c r="C117" s="46"/>
      <c r="D117" s="46"/>
      <c r="E117" s="46"/>
      <c r="F117" s="46"/>
      <c r="G117" s="8"/>
      <c r="H117" s="54"/>
      <c r="I117" s="54"/>
      <c r="J117" s="256"/>
      <c r="K117" s="54"/>
    </row>
    <row r="118" spans="1:11" x14ac:dyDescent="0.25">
      <c r="A118" s="57" t="s">
        <v>151</v>
      </c>
      <c r="B118" s="55"/>
      <c r="C118" s="46"/>
      <c r="D118" s="46"/>
      <c r="E118" s="46"/>
      <c r="F118" s="46"/>
      <c r="G118" s="8"/>
      <c r="H118" s="10"/>
      <c r="I118" s="10"/>
      <c r="J118" s="236"/>
      <c r="K118" s="10"/>
    </row>
    <row r="119" spans="1:11" x14ac:dyDescent="0.25">
      <c r="A119" s="10"/>
      <c r="B119" s="56"/>
      <c r="C119" s="10"/>
      <c r="D119" s="10"/>
      <c r="E119" s="10"/>
      <c r="F119" s="10"/>
      <c r="H119" s="10"/>
      <c r="I119" s="10"/>
      <c r="J119" s="236"/>
      <c r="K119" s="10"/>
    </row>
  </sheetData>
  <mergeCells count="32">
    <mergeCell ref="G81:G82"/>
    <mergeCell ref="H81:H82"/>
    <mergeCell ref="I81:J81"/>
    <mergeCell ref="K81:K82"/>
    <mergeCell ref="A110:G112"/>
    <mergeCell ref="A94:A96"/>
    <mergeCell ref="A105:A106"/>
    <mergeCell ref="B105:B106"/>
    <mergeCell ref="C105:C106"/>
    <mergeCell ref="D105:E105"/>
    <mergeCell ref="F105:F106"/>
    <mergeCell ref="G105:G106"/>
    <mergeCell ref="H105:H106"/>
    <mergeCell ref="I105:J105"/>
    <mergeCell ref="K105:K106"/>
    <mergeCell ref="A107:A108"/>
    <mergeCell ref="A81:A82"/>
    <mergeCell ref="B81:B82"/>
    <mergeCell ref="C81:C82"/>
    <mergeCell ref="D81:E81"/>
    <mergeCell ref="F81:F82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zoomScale="60" zoomScaleNormal="60" workbookViewId="0">
      <selection activeCell="O99" sqref="O9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20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7" t="s">
        <v>158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404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223" t="s">
        <v>3</v>
      </c>
      <c r="K6" s="378"/>
    </row>
    <row r="7" spans="1:13" x14ac:dyDescent="0.25">
      <c r="A7" s="262"/>
      <c r="B7" s="102"/>
      <c r="C7" s="263"/>
      <c r="D7" s="264"/>
      <c r="E7" s="263"/>
      <c r="F7" s="263"/>
      <c r="G7" s="265"/>
      <c r="H7" s="119"/>
      <c r="I7" s="266"/>
      <c r="J7" s="302"/>
      <c r="K7" s="119"/>
      <c r="M7" s="134"/>
    </row>
    <row r="8" spans="1:13" x14ac:dyDescent="0.25">
      <c r="A8" s="262" t="s">
        <v>153</v>
      </c>
      <c r="B8" s="102" t="s">
        <v>154</v>
      </c>
      <c r="C8" s="263">
        <v>45684</v>
      </c>
      <c r="D8" s="264">
        <v>7502</v>
      </c>
      <c r="E8" s="263">
        <v>45852</v>
      </c>
      <c r="F8" s="263">
        <v>48044</v>
      </c>
      <c r="G8" s="265">
        <v>6</v>
      </c>
      <c r="H8" s="119">
        <v>30000000</v>
      </c>
      <c r="I8" s="266">
        <v>0</v>
      </c>
      <c r="J8" s="302">
        <v>0</v>
      </c>
      <c r="K8" s="119">
        <v>30000000</v>
      </c>
    </row>
    <row r="9" spans="1:13" x14ac:dyDescent="0.25">
      <c r="A9" s="262" t="s">
        <v>4</v>
      </c>
      <c r="B9" s="102" t="s">
        <v>49</v>
      </c>
      <c r="C9" s="263">
        <v>43560</v>
      </c>
      <c r="D9" s="264">
        <v>6492</v>
      </c>
      <c r="E9" s="263">
        <v>43832</v>
      </c>
      <c r="F9" s="263">
        <v>47245</v>
      </c>
      <c r="G9" s="265">
        <v>4</v>
      </c>
      <c r="H9" s="119">
        <v>125000000</v>
      </c>
      <c r="I9" s="266">
        <v>31030658.300000001</v>
      </c>
      <c r="J9" s="302">
        <v>0.2482452664</v>
      </c>
      <c r="K9" s="119">
        <v>93969341.700000003</v>
      </c>
    </row>
    <row r="10" spans="1:13" x14ac:dyDescent="0.25">
      <c r="A10" s="262" t="s">
        <v>5</v>
      </c>
      <c r="B10" s="303" t="s">
        <v>50</v>
      </c>
      <c r="C10" s="263">
        <v>43224</v>
      </c>
      <c r="D10" s="264">
        <v>6300</v>
      </c>
      <c r="E10" s="263">
        <v>43606</v>
      </c>
      <c r="F10" s="263">
        <v>46167</v>
      </c>
      <c r="G10" s="265" t="s">
        <v>117</v>
      </c>
      <c r="H10" s="119">
        <v>15000000</v>
      </c>
      <c r="I10" s="266">
        <v>12879090.949999999</v>
      </c>
      <c r="J10" s="302">
        <v>0.85860606333333334</v>
      </c>
      <c r="K10" s="119">
        <v>2120909.0500000007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115</v>
      </c>
      <c r="H12" s="119">
        <v>62000000</v>
      </c>
      <c r="I12" s="266">
        <v>59915782.920000002</v>
      </c>
      <c r="J12" s="302">
        <v>0.96638359548387098</v>
      </c>
      <c r="K12" s="119">
        <v>2084217.0799999982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9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46721</v>
      </c>
      <c r="G14" s="269">
        <v>0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 t="s">
        <v>141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 t="s">
        <v>119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46073</v>
      </c>
      <c r="G19" s="269" t="s">
        <v>116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263">
        <v>47374</v>
      </c>
      <c r="G22" s="265">
        <v>3.6273972602739728</v>
      </c>
      <c r="H22" s="278">
        <v>215000000</v>
      </c>
      <c r="I22" s="266">
        <v>122632657.39</v>
      </c>
      <c r="J22" s="306">
        <v>0.57038445297674423</v>
      </c>
      <c r="K22" s="119">
        <v>92367342.609999999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46277</v>
      </c>
      <c r="G23" s="265" t="s">
        <v>141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4465753.7699999996</v>
      </c>
      <c r="J27" s="306">
        <v>9.9238972666666661E-2</v>
      </c>
      <c r="K27" s="278">
        <v>40534246.230000004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12455897.33</v>
      </c>
      <c r="J29" s="306">
        <v>0.41519657766666668</v>
      </c>
      <c r="K29" s="278">
        <v>17544102.670000002</v>
      </c>
    </row>
    <row r="30" spans="1:11" s="359" customFormat="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63674985.799999997</v>
      </c>
      <c r="J30" s="306">
        <v>0.90964265428571423</v>
      </c>
      <c r="K30" s="278">
        <v>6325014.200000003</v>
      </c>
    </row>
    <row r="31" spans="1:11" x14ac:dyDescent="0.25">
      <c r="A31" s="351" t="s">
        <v>7</v>
      </c>
      <c r="B31" s="352" t="s">
        <v>53</v>
      </c>
      <c r="C31" s="144">
        <v>42934</v>
      </c>
      <c r="D31" s="353">
        <v>6218</v>
      </c>
      <c r="E31" s="144">
        <v>43423</v>
      </c>
      <c r="F31" s="144">
        <v>46165</v>
      </c>
      <c r="G31" s="354" t="s">
        <v>117</v>
      </c>
      <c r="H31" s="355">
        <v>10000000</v>
      </c>
      <c r="I31" s="356">
        <v>10000000</v>
      </c>
      <c r="J31" s="357">
        <v>1</v>
      </c>
      <c r="K31" s="35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2080000000</v>
      </c>
      <c r="I34" s="24">
        <v>945866053.50999999</v>
      </c>
      <c r="J34" s="225">
        <v>0.45474329495673077</v>
      </c>
      <c r="K34" s="24">
        <v>1134133946.4899998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  <c r="M35" s="134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129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129</v>
      </c>
      <c r="H37" s="297">
        <v>115000000</v>
      </c>
      <c r="I37" s="297">
        <v>77963399.440000013</v>
      </c>
      <c r="J37" s="310">
        <v>0.67794260382608706</v>
      </c>
      <c r="K37" s="285">
        <v>37036600.559999987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46188</v>
      </c>
      <c r="G38" s="106" t="s">
        <v>129</v>
      </c>
      <c r="H38" s="297">
        <v>100000000</v>
      </c>
      <c r="I38" s="297">
        <v>91330109.299999997</v>
      </c>
      <c r="J38" s="310">
        <v>0.91330109299999995</v>
      </c>
      <c r="K38" s="301">
        <v>8669890.700000003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237520847.58000001</v>
      </c>
      <c r="J41" s="225">
        <v>0.43557830108197326</v>
      </c>
      <c r="K41" s="24">
        <v>307779152.41999996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9</v>
      </c>
      <c r="B43" s="290" t="s">
        <v>155</v>
      </c>
      <c r="C43" s="263">
        <v>45802</v>
      </c>
      <c r="D43" s="264">
        <v>7586</v>
      </c>
      <c r="E43" s="263">
        <v>45973</v>
      </c>
      <c r="F43" s="263">
        <v>48165</v>
      </c>
      <c r="G43" s="284">
        <v>6</v>
      </c>
      <c r="H43" s="278">
        <v>74200000</v>
      </c>
      <c r="I43" s="278">
        <v>0</v>
      </c>
      <c r="J43" s="311">
        <v>0</v>
      </c>
      <c r="K43" s="85">
        <v>74200000</v>
      </c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140421741.74000001</v>
      </c>
      <c r="J44" s="311">
        <v>0.93614494493333344</v>
      </c>
      <c r="K44" s="85">
        <v>9578258.2599999905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115</v>
      </c>
      <c r="H45" s="278">
        <v>170000000</v>
      </c>
      <c r="I45" s="278">
        <v>159465758.61000001</v>
      </c>
      <c r="J45" s="311">
        <v>0.93803387417647066</v>
      </c>
      <c r="K45" s="85">
        <v>10534241.389999986</v>
      </c>
    </row>
    <row r="46" spans="1:13" s="359" customFormat="1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>
        <v>0</v>
      </c>
      <c r="H46" s="278">
        <v>100000000</v>
      </c>
      <c r="I46" s="278">
        <v>84582328.039999992</v>
      </c>
      <c r="J46" s="311">
        <v>0.84582328039999988</v>
      </c>
      <c r="K46" s="85">
        <v>15417671.960000008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1">
        <v>45838</v>
      </c>
      <c r="G47" s="284">
        <v>0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351" t="s">
        <v>9</v>
      </c>
      <c r="B48" s="360" t="s">
        <v>87</v>
      </c>
      <c r="C48" s="144">
        <v>43224</v>
      </c>
      <c r="D48" s="353">
        <v>6151</v>
      </c>
      <c r="E48" s="144">
        <v>43361</v>
      </c>
      <c r="F48" s="144">
        <v>45919</v>
      </c>
      <c r="G48" s="361">
        <v>0</v>
      </c>
      <c r="H48" s="358">
        <v>400000000</v>
      </c>
      <c r="I48" s="358">
        <v>400000000.00000006</v>
      </c>
      <c r="J48" s="362">
        <v>1.0000000000000002</v>
      </c>
      <c r="K48" s="363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94685106.469999999</v>
      </c>
      <c r="J49" s="311">
        <v>0.94685106470000002</v>
      </c>
      <c r="K49" s="85">
        <v>5314893.5300000012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130</v>
      </c>
      <c r="H50" s="278">
        <v>212000000</v>
      </c>
      <c r="I50" s="278">
        <v>130552856.93000001</v>
      </c>
      <c r="J50" s="311">
        <v>0.6158153628773585</v>
      </c>
      <c r="K50" s="85">
        <v>81447143.069999993</v>
      </c>
    </row>
    <row r="51" spans="1:13" ht="12.75" customHeight="1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112431179.84999999</v>
      </c>
      <c r="J51" s="311">
        <v>0.44972471939999997</v>
      </c>
      <c r="K51" s="85">
        <v>137568820.15000001</v>
      </c>
    </row>
    <row r="52" spans="1:13" x14ac:dyDescent="0.25">
      <c r="A52" s="138" t="s">
        <v>9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8906954.2800000012</v>
      </c>
      <c r="J53" s="310">
        <v>0.1703311076264056</v>
      </c>
      <c r="K53" s="298">
        <v>43385045.719999999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</v>
      </c>
      <c r="H55" s="278">
        <v>160000000</v>
      </c>
      <c r="I55" s="278">
        <v>2106524.71</v>
      </c>
      <c r="J55" s="311">
        <v>1.31657794375E-2</v>
      </c>
      <c r="K55" s="85">
        <v>157893475.28999999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2125568000</v>
      </c>
      <c r="I56" s="24">
        <v>1369694701.3100002</v>
      </c>
      <c r="J56" s="225">
        <v>0.64438997073252902</v>
      </c>
      <c r="K56" s="24">
        <v>755873298.68999994</v>
      </c>
    </row>
    <row r="57" spans="1:13" x14ac:dyDescent="0.25">
      <c r="A57" s="19"/>
      <c r="B57" s="25"/>
      <c r="C57" s="25"/>
      <c r="D57" s="25"/>
      <c r="E57" s="25"/>
      <c r="F57" s="25"/>
      <c r="G57" s="2"/>
      <c r="H57" s="25"/>
      <c r="I57" s="25"/>
      <c r="J57" s="228"/>
      <c r="K57" s="27"/>
      <c r="M57" s="134"/>
    </row>
    <row r="58" spans="1:13" x14ac:dyDescent="0.25">
      <c r="A58" s="138" t="s">
        <v>9</v>
      </c>
      <c r="B58" s="290" t="s">
        <v>88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126</v>
      </c>
      <c r="H58" s="278">
        <v>42857143</v>
      </c>
      <c r="I58" s="278">
        <v>37542920.07</v>
      </c>
      <c r="J58" s="311">
        <v>0.87600146537999513</v>
      </c>
      <c r="K58" s="85">
        <v>5314222.93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116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103301935.52</v>
      </c>
      <c r="J60" s="311">
        <v>0.29161092670115879</v>
      </c>
      <c r="K60" s="278">
        <v>250943828.48000002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39527297</v>
      </c>
      <c r="J61" s="313">
        <v>0.17966953181818182</v>
      </c>
      <c r="K61" s="278">
        <v>180472703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242302404.17000002</v>
      </c>
      <c r="J63" s="225">
        <v>0.34376307703871045</v>
      </c>
      <c r="K63" s="101">
        <v>462550502.82999998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9562239.8152400013</v>
      </c>
      <c r="I65" s="266">
        <v>8665816.3289010003</v>
      </c>
      <c r="J65" s="315">
        <v>0.90625381671454119</v>
      </c>
      <c r="K65" s="119">
        <v>896423.48633900099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9562239.8152400013</v>
      </c>
      <c r="I66" s="101">
        <v>8665816.3289010003</v>
      </c>
      <c r="J66" s="225">
        <v>0.90625381671454119</v>
      </c>
      <c r="K66" s="101">
        <v>896423.48633900099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148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126</v>
      </c>
      <c r="H69" s="108">
        <v>21600000</v>
      </c>
      <c r="I69" s="119">
        <v>21565834.039999995</v>
      </c>
      <c r="J69" s="307">
        <v>0.99841824259259238</v>
      </c>
      <c r="K69" s="119">
        <v>34165.960000004619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126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25951101.869999997</v>
      </c>
      <c r="J71" s="225">
        <v>0.31647685207317072</v>
      </c>
      <c r="K71" s="24">
        <v>56048898.130000003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71"/>
      <c r="D74" s="23"/>
      <c r="E74" s="23"/>
      <c r="F74" s="32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5641283146.8152399</v>
      </c>
      <c r="I77" s="184">
        <v>2890763460.338901</v>
      </c>
      <c r="J77" s="234">
        <v>0.51243013071784349</v>
      </c>
      <c r="K77" s="184">
        <v>2750519686.4763389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ht="23.25" customHeight="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23.25" customHeight="1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x14ac:dyDescent="0.25">
      <c r="A83" s="379" t="s">
        <v>33</v>
      </c>
      <c r="B83" s="381" t="s">
        <v>34</v>
      </c>
      <c r="C83" s="383" t="s">
        <v>35</v>
      </c>
      <c r="D83" s="385" t="s">
        <v>37</v>
      </c>
      <c r="E83" s="386"/>
      <c r="F83" s="383" t="s">
        <v>38</v>
      </c>
      <c r="G83" s="371" t="s">
        <v>39</v>
      </c>
      <c r="H83" s="373" t="s">
        <v>40</v>
      </c>
      <c r="I83" s="375" t="s">
        <v>41</v>
      </c>
      <c r="J83" s="376"/>
      <c r="K83" s="377" t="s">
        <v>42</v>
      </c>
    </row>
    <row r="84" spans="1:13" x14ac:dyDescent="0.25">
      <c r="A84" s="380" t="s">
        <v>0</v>
      </c>
      <c r="B84" s="382"/>
      <c r="C84" s="384"/>
      <c r="D84" s="12" t="s">
        <v>2</v>
      </c>
      <c r="E84" s="13" t="s">
        <v>36</v>
      </c>
      <c r="F84" s="384"/>
      <c r="G84" s="372"/>
      <c r="H84" s="374"/>
      <c r="I84" s="13" t="s">
        <v>1</v>
      </c>
      <c r="J84" s="223" t="s">
        <v>3</v>
      </c>
      <c r="K84" s="378"/>
      <c r="M84" s="134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239"/>
      <c r="K85" s="77"/>
    </row>
    <row r="86" spans="1:13" x14ac:dyDescent="0.25">
      <c r="A86" s="262" t="s">
        <v>8</v>
      </c>
      <c r="B86" s="18" t="s">
        <v>156</v>
      </c>
      <c r="C86" s="364">
        <v>45702</v>
      </c>
      <c r="D86" s="365">
        <v>7510</v>
      </c>
      <c r="E86" s="366">
        <v>45848</v>
      </c>
      <c r="F86" s="367">
        <v>47129</v>
      </c>
      <c r="G86" s="66">
        <v>3</v>
      </c>
      <c r="H86" s="368">
        <v>200000000</v>
      </c>
      <c r="I86" s="368">
        <v>0</v>
      </c>
      <c r="J86" s="369">
        <v>0</v>
      </c>
      <c r="K86" s="370">
        <v>200000000</v>
      </c>
    </row>
    <row r="87" spans="1:13" x14ac:dyDescent="0.25">
      <c r="A87" s="325"/>
      <c r="B87" s="22" t="s">
        <v>157</v>
      </c>
      <c r="C87" s="23"/>
      <c r="D87" s="23"/>
      <c r="E87" s="23"/>
      <c r="F87" s="32"/>
      <c r="G87" s="1"/>
      <c r="H87" s="24">
        <v>200000000</v>
      </c>
      <c r="I87" s="24">
        <v>0</v>
      </c>
      <c r="J87" s="225">
        <v>0</v>
      </c>
      <c r="K87" s="24">
        <v>200000000</v>
      </c>
    </row>
    <row r="88" spans="1:13" x14ac:dyDescent="0.25">
      <c r="A88" s="262"/>
      <c r="B88" s="277"/>
      <c r="C88" s="102"/>
      <c r="D88" s="102"/>
      <c r="E88" s="102"/>
      <c r="F88" s="102"/>
      <c r="G88" s="283"/>
      <c r="H88" s="89"/>
      <c r="I88" s="89"/>
      <c r="J88" s="317"/>
      <c r="K88" s="89"/>
    </row>
    <row r="89" spans="1:13" x14ac:dyDescent="0.25">
      <c r="A89" s="262" t="s">
        <v>11</v>
      </c>
      <c r="B89" s="102" t="s">
        <v>104</v>
      </c>
      <c r="C89" s="263">
        <v>42934</v>
      </c>
      <c r="D89" s="264">
        <v>6144</v>
      </c>
      <c r="E89" s="263">
        <v>43335</v>
      </c>
      <c r="F89" s="263">
        <v>46253</v>
      </c>
      <c r="G89" s="140" t="s">
        <v>119</v>
      </c>
      <c r="H89" s="278">
        <v>20000000</v>
      </c>
      <c r="I89" s="278">
        <v>19056241.609999999</v>
      </c>
      <c r="J89" s="240">
        <v>0.95281208049999999</v>
      </c>
      <c r="K89" s="85">
        <v>943758.3900000006</v>
      </c>
    </row>
    <row r="90" spans="1:13" x14ac:dyDescent="0.25">
      <c r="A90" s="262" t="s">
        <v>9</v>
      </c>
      <c r="B90" s="102" t="s">
        <v>70</v>
      </c>
      <c r="C90" s="263">
        <v>44677</v>
      </c>
      <c r="D90" s="264">
        <v>7074</v>
      </c>
      <c r="E90" s="263">
        <v>45040</v>
      </c>
      <c r="F90" s="263">
        <v>47870</v>
      </c>
      <c r="G90" s="140">
        <v>6</v>
      </c>
      <c r="H90" s="278">
        <v>60000000</v>
      </c>
      <c r="I90" s="278">
        <v>2076364</v>
      </c>
      <c r="J90" s="240">
        <v>3.4606066666666664E-2</v>
      </c>
      <c r="K90" s="85">
        <v>57923636</v>
      </c>
    </row>
    <row r="91" spans="1:13" x14ac:dyDescent="0.25">
      <c r="A91" s="21"/>
      <c r="B91" s="22" t="s">
        <v>16</v>
      </c>
      <c r="C91" s="204"/>
      <c r="D91" s="204"/>
      <c r="E91" s="204"/>
      <c r="F91" s="204"/>
      <c r="G91" s="1"/>
      <c r="H91" s="24">
        <v>80000000</v>
      </c>
      <c r="I91" s="24">
        <v>21132605.609999999</v>
      </c>
      <c r="J91" s="225">
        <v>0.26415757012500002</v>
      </c>
      <c r="K91" s="24">
        <v>58867394.390000001</v>
      </c>
    </row>
    <row r="92" spans="1:13" x14ac:dyDescent="0.25">
      <c r="A92" s="262"/>
      <c r="B92" s="87"/>
      <c r="C92" s="82"/>
      <c r="D92" s="88"/>
      <c r="E92" s="88"/>
      <c r="F92" s="83"/>
      <c r="G92" s="93"/>
      <c r="H92" s="77"/>
      <c r="I92" s="77"/>
      <c r="J92" s="239"/>
      <c r="K92" s="89"/>
    </row>
    <row r="93" spans="1:13" x14ac:dyDescent="0.25">
      <c r="A93" s="262" t="s">
        <v>9</v>
      </c>
      <c r="B93" s="73" t="s">
        <v>105</v>
      </c>
      <c r="C93" s="263">
        <v>44070</v>
      </c>
      <c r="D93" s="264">
        <v>7088</v>
      </c>
      <c r="E93" s="263">
        <v>45057</v>
      </c>
      <c r="F93" s="263">
        <v>47250</v>
      </c>
      <c r="G93" s="140">
        <v>3.7835616438356166</v>
      </c>
      <c r="H93" s="85">
        <v>58465676.229508199</v>
      </c>
      <c r="I93" s="85">
        <v>3300743.2761270492</v>
      </c>
      <c r="J93" s="240">
        <v>5.6456086527929904E-2</v>
      </c>
      <c r="K93" s="85">
        <v>55164932.953381151</v>
      </c>
    </row>
    <row r="94" spans="1:13" x14ac:dyDescent="0.25">
      <c r="A94" s="262" t="s">
        <v>4</v>
      </c>
      <c r="B94" s="159" t="s">
        <v>106</v>
      </c>
      <c r="C94" s="263">
        <v>44426</v>
      </c>
      <c r="D94" s="264">
        <v>7147</v>
      </c>
      <c r="E94" s="263">
        <v>45184</v>
      </c>
      <c r="F94" s="263">
        <v>47376</v>
      </c>
      <c r="G94" s="140">
        <v>4.1287671232876715</v>
      </c>
      <c r="H94" s="85">
        <v>59515881.147540987</v>
      </c>
      <c r="I94" s="85">
        <v>55512656.967152357</v>
      </c>
      <c r="J94" s="240">
        <v>0.93273687454169485</v>
      </c>
      <c r="K94" s="85">
        <v>4003224.1803886294</v>
      </c>
    </row>
    <row r="95" spans="1:13" x14ac:dyDescent="0.25">
      <c r="A95" s="19"/>
      <c r="B95" s="195" t="s">
        <v>25</v>
      </c>
      <c r="C95" s="199"/>
      <c r="D95" s="199"/>
      <c r="E95" s="199"/>
      <c r="F95" s="199"/>
      <c r="G95" s="196"/>
      <c r="H95" s="197">
        <v>117981557.37704918</v>
      </c>
      <c r="I95" s="197">
        <v>58813400.243279405</v>
      </c>
      <c r="J95" s="241">
        <v>0.49849655785879898</v>
      </c>
      <c r="K95" s="197">
        <v>59168157.13376978</v>
      </c>
    </row>
    <row r="96" spans="1:13" x14ac:dyDescent="0.25">
      <c r="A96" s="92"/>
      <c r="B96" s="98"/>
      <c r="C96" s="96"/>
      <c r="D96" s="99"/>
      <c r="E96" s="99"/>
      <c r="F96" s="86"/>
      <c r="G96" s="97"/>
      <c r="H96" s="90"/>
      <c r="I96" s="91"/>
      <c r="J96" s="242"/>
      <c r="K96" s="90"/>
    </row>
    <row r="97" spans="1:11" x14ac:dyDescent="0.25">
      <c r="A97" s="118" t="s">
        <v>4</v>
      </c>
      <c r="B97" s="124" t="s">
        <v>107</v>
      </c>
      <c r="C97" s="144">
        <v>44924</v>
      </c>
      <c r="D97" s="20">
        <v>7153</v>
      </c>
      <c r="E97" s="144">
        <v>45184</v>
      </c>
      <c r="F97" s="144">
        <v>47118</v>
      </c>
      <c r="G97" s="141">
        <v>3.4219178082191779</v>
      </c>
      <c r="H97" s="125">
        <v>75000000</v>
      </c>
      <c r="I97" s="126">
        <v>0</v>
      </c>
      <c r="J97" s="243">
        <v>0</v>
      </c>
      <c r="K97" s="119">
        <v>75000000</v>
      </c>
    </row>
    <row r="98" spans="1:11" x14ac:dyDescent="0.25">
      <c r="A98" s="127"/>
      <c r="B98" s="198" t="s">
        <v>26</v>
      </c>
      <c r="C98" s="199"/>
      <c r="D98" s="199"/>
      <c r="E98" s="199"/>
      <c r="F98" s="199"/>
      <c r="G98" s="200"/>
      <c r="H98" s="142">
        <v>75000000</v>
      </c>
      <c r="I98" s="198">
        <v>0</v>
      </c>
      <c r="J98" s="244">
        <v>0</v>
      </c>
      <c r="K98" s="142">
        <v>75000000</v>
      </c>
    </row>
    <row r="99" spans="1:11" x14ac:dyDescent="0.25">
      <c r="A99" s="399" t="s">
        <v>4</v>
      </c>
      <c r="B99" s="91"/>
      <c r="C99" s="96"/>
      <c r="D99" s="96"/>
      <c r="E99" s="96"/>
      <c r="F99" s="96"/>
      <c r="G99" s="97"/>
      <c r="H99" s="90"/>
      <c r="I99" s="91"/>
      <c r="J99" s="245"/>
      <c r="K99" s="128"/>
    </row>
    <row r="100" spans="1:11" x14ac:dyDescent="0.25">
      <c r="A100" s="400"/>
      <c r="B100" s="126" t="s">
        <v>108</v>
      </c>
      <c r="C100" s="144">
        <v>44952</v>
      </c>
      <c r="D100" s="20">
        <v>7414</v>
      </c>
      <c r="E100" s="144">
        <v>45649</v>
      </c>
      <c r="F100" s="144">
        <v>47144</v>
      </c>
      <c r="G100" s="141">
        <v>4</v>
      </c>
      <c r="H100" s="125">
        <v>30000000</v>
      </c>
      <c r="I100" s="124">
        <v>0</v>
      </c>
      <c r="J100" s="243">
        <v>0</v>
      </c>
      <c r="K100" s="119">
        <v>30000000</v>
      </c>
    </row>
    <row r="101" spans="1:11" x14ac:dyDescent="0.25">
      <c r="A101" s="401"/>
      <c r="B101" s="198" t="s">
        <v>27</v>
      </c>
      <c r="C101" s="201"/>
      <c r="D101" s="202"/>
      <c r="E101" s="201"/>
      <c r="F101" s="201"/>
      <c r="G101" s="203"/>
      <c r="H101" s="142">
        <v>30000000</v>
      </c>
      <c r="I101" s="142">
        <v>0</v>
      </c>
      <c r="J101" s="246">
        <v>0</v>
      </c>
      <c r="K101" s="142">
        <v>30000000</v>
      </c>
    </row>
    <row r="102" spans="1:11" s="190" customFormat="1" x14ac:dyDescent="0.25">
      <c r="A102" s="92"/>
      <c r="B102" s="98"/>
      <c r="C102" s="96"/>
      <c r="D102" s="99"/>
      <c r="E102" s="99"/>
      <c r="F102" s="86"/>
      <c r="G102" s="97"/>
      <c r="H102" s="90"/>
      <c r="I102" s="91"/>
      <c r="J102" s="242"/>
      <c r="K102" s="90"/>
    </row>
    <row r="103" spans="1:11" s="190" customFormat="1" ht="15" customHeight="1" x14ac:dyDescent="0.25">
      <c r="A103" s="166" t="s">
        <v>127</v>
      </c>
      <c r="B103" s="160" t="s">
        <v>128</v>
      </c>
      <c r="C103" s="144">
        <v>45615</v>
      </c>
      <c r="D103" s="20">
        <v>7479</v>
      </c>
      <c r="E103" s="144">
        <v>45807</v>
      </c>
      <c r="F103" s="144">
        <v>46932</v>
      </c>
      <c r="G103" s="141">
        <v>3.0876712328767124</v>
      </c>
      <c r="H103" s="125">
        <v>101606009</v>
      </c>
      <c r="I103" s="124">
        <v>65614833.660000004</v>
      </c>
      <c r="J103" s="243">
        <v>0.64577709828165775</v>
      </c>
      <c r="K103" s="119">
        <v>35991175.339999996</v>
      </c>
    </row>
    <row r="104" spans="1:11" s="190" customFormat="1" ht="27.75" customHeight="1" x14ac:dyDescent="0.25">
      <c r="A104" s="127"/>
      <c r="B104" s="198" t="s">
        <v>131</v>
      </c>
      <c r="C104" s="201"/>
      <c r="D104" s="202"/>
      <c r="E104" s="201"/>
      <c r="F104" s="201"/>
      <c r="G104" s="203"/>
      <c r="H104" s="142">
        <v>101606009</v>
      </c>
      <c r="I104" s="142">
        <v>65614833.660000004</v>
      </c>
      <c r="J104" s="246">
        <v>0.64577709828165775</v>
      </c>
      <c r="K104" s="142">
        <v>35991175.339999996</v>
      </c>
    </row>
    <row r="105" spans="1:11" s="190" customFormat="1" ht="15" customHeight="1" x14ac:dyDescent="0.25">
      <c r="A105" s="153"/>
      <c r="B105" s="87"/>
      <c r="C105" s="73"/>
      <c r="D105" s="73"/>
      <c r="E105" s="73"/>
      <c r="F105" s="73"/>
      <c r="G105" s="208"/>
      <c r="H105" s="209"/>
      <c r="I105" s="209"/>
      <c r="J105" s="232"/>
      <c r="K105" s="257"/>
    </row>
    <row r="106" spans="1:11" s="190" customFormat="1" x14ac:dyDescent="0.25">
      <c r="A106" s="48"/>
      <c r="B106" s="146"/>
      <c r="C106" s="147"/>
      <c r="D106" s="148"/>
      <c r="E106" s="147"/>
      <c r="F106" s="147"/>
      <c r="G106" s="149"/>
      <c r="H106" s="164"/>
      <c r="I106" s="165"/>
      <c r="J106" s="247"/>
      <c r="K106" s="164"/>
    </row>
    <row r="107" spans="1:11" s="190" customFormat="1" x14ac:dyDescent="0.25">
      <c r="A107" s="38" t="s">
        <v>110</v>
      </c>
      <c r="B107" s="38"/>
      <c r="C107" s="39"/>
      <c r="D107" s="39"/>
      <c r="E107" s="38"/>
      <c r="F107" s="38"/>
      <c r="G107" s="6"/>
      <c r="H107" s="40">
        <v>604587566.37704921</v>
      </c>
      <c r="I107" s="40">
        <v>145560839.51327941</v>
      </c>
      <c r="J107" s="248">
        <v>0.24076055745827368</v>
      </c>
      <c r="K107" s="40">
        <v>459026726.86376977</v>
      </c>
    </row>
    <row r="108" spans="1:11" s="190" customFormat="1" x14ac:dyDescent="0.25">
      <c r="A108" s="41"/>
      <c r="B108" s="41"/>
      <c r="C108" s="42"/>
      <c r="D108" s="42"/>
      <c r="E108" s="41"/>
      <c r="F108" s="41"/>
      <c r="G108" s="7"/>
      <c r="H108" s="43"/>
      <c r="I108" s="44"/>
      <c r="J108" s="235"/>
      <c r="K108" s="43"/>
    </row>
    <row r="109" spans="1:11" s="190" customFormat="1" x14ac:dyDescent="0.25">
      <c r="A109" s="187"/>
      <c r="B109" s="187"/>
      <c r="C109" s="185"/>
      <c r="D109" s="185"/>
      <c r="E109" s="187"/>
      <c r="F109" s="187"/>
      <c r="G109" s="188"/>
      <c r="H109" s="189"/>
      <c r="I109" s="189"/>
      <c r="J109" s="250"/>
      <c r="K109" s="61"/>
    </row>
    <row r="110" spans="1:11" s="190" customFormat="1" x14ac:dyDescent="0.25">
      <c r="A110" s="379" t="s">
        <v>33</v>
      </c>
      <c r="B110" s="381" t="s">
        <v>34</v>
      </c>
      <c r="C110" s="383" t="s">
        <v>35</v>
      </c>
      <c r="D110" s="395" t="s">
        <v>37</v>
      </c>
      <c r="E110" s="396"/>
      <c r="F110" s="383" t="s">
        <v>38</v>
      </c>
      <c r="G110" s="371" t="s">
        <v>39</v>
      </c>
      <c r="H110" s="373" t="s">
        <v>40</v>
      </c>
      <c r="I110" s="397" t="s">
        <v>41</v>
      </c>
      <c r="J110" s="398"/>
      <c r="K110" s="377" t="s">
        <v>42</v>
      </c>
    </row>
    <row r="111" spans="1:11" s="190" customFormat="1" x14ac:dyDescent="0.25">
      <c r="A111" s="380" t="s">
        <v>0</v>
      </c>
      <c r="B111" s="394"/>
      <c r="C111" s="384"/>
      <c r="D111" s="206" t="s">
        <v>2</v>
      </c>
      <c r="E111" s="207" t="s">
        <v>36</v>
      </c>
      <c r="F111" s="384"/>
      <c r="G111" s="372"/>
      <c r="H111" s="374"/>
      <c r="I111" s="207" t="s">
        <v>1</v>
      </c>
      <c r="J111" s="251" t="s">
        <v>3</v>
      </c>
      <c r="K111" s="378"/>
    </row>
    <row r="112" spans="1:11" s="190" customFormat="1" x14ac:dyDescent="0.25">
      <c r="A112" s="402" t="s">
        <v>28</v>
      </c>
      <c r="B112" s="216" t="s">
        <v>138</v>
      </c>
      <c r="C112" s="217">
        <v>45278</v>
      </c>
      <c r="D112" s="218">
        <v>7412</v>
      </c>
      <c r="E112" s="219">
        <v>45649</v>
      </c>
      <c r="F112" s="217">
        <v>46081</v>
      </c>
      <c r="G112" s="191" t="s">
        <v>116</v>
      </c>
      <c r="H112" s="192">
        <v>412291640</v>
      </c>
      <c r="I112" s="125">
        <v>200214180</v>
      </c>
      <c r="J112" s="243">
        <v>0.485612999574767</v>
      </c>
      <c r="K112" s="125">
        <v>212077460</v>
      </c>
    </row>
    <row r="113" spans="1:11" x14ac:dyDescent="0.25">
      <c r="A113" s="403"/>
      <c r="B113" s="205" t="s">
        <v>137</v>
      </c>
      <c r="C113" s="201"/>
      <c r="D113" s="201"/>
      <c r="E113" s="201"/>
      <c r="F113" s="203"/>
      <c r="G113" s="142"/>
      <c r="H113" s="24">
        <v>412291640</v>
      </c>
      <c r="I113" s="24">
        <v>200214180</v>
      </c>
      <c r="J113" s="225">
        <v>0.485612999574767</v>
      </c>
      <c r="K113" s="24">
        <v>212077460</v>
      </c>
    </row>
    <row r="114" spans="1:11" x14ac:dyDescent="0.25">
      <c r="A114" s="211"/>
      <c r="B114" s="212"/>
      <c r="C114" s="213"/>
      <c r="D114" s="213"/>
      <c r="E114" s="213"/>
      <c r="F114" s="214"/>
      <c r="G114" s="215"/>
      <c r="H114" s="215"/>
      <c r="I114" s="215"/>
      <c r="J114" s="252"/>
      <c r="K114" s="258"/>
    </row>
    <row r="115" spans="1:11" x14ac:dyDescent="0.25">
      <c r="A115" s="393" t="s">
        <v>137</v>
      </c>
      <c r="B115" s="393"/>
      <c r="C115" s="393"/>
      <c r="D115" s="393"/>
      <c r="E115" s="393"/>
      <c r="F115" s="393"/>
      <c r="G115" s="393"/>
      <c r="H115" s="164"/>
      <c r="I115" s="165"/>
      <c r="J115" s="247"/>
      <c r="K115" s="164"/>
    </row>
    <row r="116" spans="1:11" x14ac:dyDescent="0.25">
      <c r="A116" s="393"/>
      <c r="B116" s="393"/>
      <c r="C116" s="393"/>
      <c r="D116" s="393"/>
      <c r="E116" s="393"/>
      <c r="F116" s="393"/>
      <c r="G116" s="393"/>
      <c r="H116" s="220">
        <v>412291640</v>
      </c>
      <c r="I116" s="220">
        <v>200214180</v>
      </c>
      <c r="J116" s="248">
        <v>0.485612999574767</v>
      </c>
      <c r="K116" s="220">
        <v>212077460</v>
      </c>
    </row>
    <row r="117" spans="1:11" x14ac:dyDescent="0.25">
      <c r="A117" s="393"/>
      <c r="B117" s="393"/>
      <c r="C117" s="393"/>
      <c r="D117" s="393"/>
      <c r="E117" s="393"/>
      <c r="F117" s="393"/>
      <c r="G117" s="393"/>
      <c r="H117" s="43"/>
      <c r="I117" s="44"/>
      <c r="J117" s="235"/>
      <c r="K117" s="43"/>
    </row>
    <row r="118" spans="1:11" x14ac:dyDescent="0.25">
      <c r="A118" s="275"/>
      <c r="B118" s="275"/>
      <c r="C118" s="275"/>
      <c r="D118" s="275"/>
      <c r="E118" s="275"/>
      <c r="F118" s="275"/>
      <c r="G118" s="275"/>
      <c r="H118" s="276"/>
      <c r="I118" s="276"/>
      <c r="J118" s="347"/>
      <c r="K118" s="348"/>
    </row>
    <row r="119" spans="1:11" x14ac:dyDescent="0.25">
      <c r="A119" s="47"/>
      <c r="B119" s="47"/>
      <c r="C119" s="48"/>
      <c r="D119" s="48"/>
      <c r="E119" s="47"/>
      <c r="F119" s="47"/>
      <c r="G119" s="194"/>
      <c r="H119" s="49"/>
      <c r="I119" s="50"/>
      <c r="J119" s="254"/>
      <c r="K119" s="49"/>
    </row>
    <row r="120" spans="1:11" x14ac:dyDescent="0.25">
      <c r="A120" s="38" t="s">
        <v>111</v>
      </c>
      <c r="B120" s="35"/>
      <c r="C120" s="34"/>
      <c r="D120" s="34"/>
      <c r="E120" s="35"/>
      <c r="F120" s="35"/>
      <c r="G120" s="5"/>
      <c r="H120" s="40">
        <v>6658162353.1922894</v>
      </c>
      <c r="I120" s="40">
        <v>3236538479.8521805</v>
      </c>
      <c r="J120" s="248">
        <v>0.48610086509837147</v>
      </c>
      <c r="K120" s="40">
        <v>3421623873.3401089</v>
      </c>
    </row>
    <row r="121" spans="1:11" x14ac:dyDescent="0.25">
      <c r="A121" s="41"/>
      <c r="B121" s="41"/>
      <c r="C121" s="42"/>
      <c r="D121" s="42"/>
      <c r="E121" s="41"/>
      <c r="F121" s="41"/>
      <c r="G121" s="7"/>
      <c r="H121" s="51"/>
      <c r="I121" s="52"/>
      <c r="J121" s="255"/>
      <c r="K121" s="51"/>
    </row>
    <row r="122" spans="1:11" x14ac:dyDescent="0.25">
      <c r="A122" s="46"/>
      <c r="B122" s="46"/>
      <c r="C122" s="46"/>
      <c r="D122" s="46"/>
      <c r="E122" s="46"/>
      <c r="F122" s="46"/>
      <c r="G122" s="8"/>
      <c r="H122" s="54"/>
      <c r="I122" s="54"/>
      <c r="J122" s="256"/>
      <c r="K122" s="54"/>
    </row>
    <row r="123" spans="1:11" x14ac:dyDescent="0.25">
      <c r="A123" s="57" t="s">
        <v>159</v>
      </c>
      <c r="B123" s="55"/>
      <c r="C123" s="46"/>
      <c r="D123" s="46"/>
      <c r="E123" s="46"/>
      <c r="F123" s="46"/>
      <c r="G123" s="8"/>
      <c r="H123" s="10"/>
      <c r="I123" s="10"/>
      <c r="J123" s="236"/>
      <c r="K123" s="10"/>
    </row>
    <row r="124" spans="1:11" x14ac:dyDescent="0.25">
      <c r="A124" s="10"/>
      <c r="B124" s="56"/>
      <c r="C124" s="10"/>
      <c r="D124" s="10"/>
      <c r="E124" s="10"/>
      <c r="F124" s="10"/>
      <c r="H124" s="10"/>
      <c r="I124" s="10"/>
      <c r="J124" s="236"/>
      <c r="K124" s="10"/>
    </row>
  </sheetData>
  <mergeCells count="32">
    <mergeCell ref="G83:G84"/>
    <mergeCell ref="H83:H84"/>
    <mergeCell ref="I83:J83"/>
    <mergeCell ref="K83:K84"/>
    <mergeCell ref="A115:G117"/>
    <mergeCell ref="A99:A101"/>
    <mergeCell ref="A110:A111"/>
    <mergeCell ref="B110:B111"/>
    <mergeCell ref="C110:C111"/>
    <mergeCell ref="D110:E110"/>
    <mergeCell ref="F110:F111"/>
    <mergeCell ref="G110:G111"/>
    <mergeCell ref="H110:H111"/>
    <mergeCell ref="I110:J110"/>
    <mergeCell ref="K110:K111"/>
    <mergeCell ref="A112:A113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73" zoomScale="60" zoomScaleNormal="60" workbookViewId="0">
      <selection activeCell="J18" sqref="J1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7" t="s">
        <v>112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1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3.1890410958904107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29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23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1.8904109589041096</v>
      </c>
      <c r="H11" s="278">
        <v>25000000</v>
      </c>
      <c r="I11" s="266">
        <v>11003461.790000001</v>
      </c>
      <c r="J11" s="306">
        <v>0.44013847160000003</v>
      </c>
      <c r="K11" s="119">
        <v>13996538.209999999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0.73424657534246573</v>
      </c>
      <c r="H12" s="119">
        <v>10000000</v>
      </c>
      <c r="I12" s="266">
        <v>7234067</v>
      </c>
      <c r="J12" s="302">
        <v>0.72340669999999996</v>
      </c>
      <c r="K12" s="119">
        <v>2765933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0.8849315068493151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>
        <v>0.55890410958904113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0.75342465753424659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2.7068493150684931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1.5780821917808219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 t="s">
        <v>21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3.1917808219178081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0.64109589041095894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1.810958904109589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2.8191780821917809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4.0465753424657533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2.5397260273972604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3.1780821917808217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9">
        <v>3.7369863013698632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9">
        <v>4.2027397260273975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4.1534246575342468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4.1534246575342468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9">
        <v>3.3260273972602739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9">
        <v>4.5479452054794525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9">
        <v>5.1287671232876715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9">
        <v>5.1287671232876715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9">
        <v>3.9123287671232876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71"/>
      <c r="D35" s="23"/>
      <c r="E35" s="23"/>
      <c r="F35" s="23"/>
      <c r="G35" s="72"/>
      <c r="H35" s="24">
        <v>2070000000</v>
      </c>
      <c r="I35" s="24">
        <v>850977448.69999993</v>
      </c>
      <c r="J35" s="225">
        <v>0.41110021676328501</v>
      </c>
      <c r="K35" s="24">
        <v>1219022551.3000002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04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1.3342465753424657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  <c r="M37" s="134"/>
    </row>
    <row r="38" spans="1:13" x14ac:dyDescent="0.25">
      <c r="A38" s="299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1.3342465753424657</v>
      </c>
      <c r="H38" s="297">
        <v>115000000</v>
      </c>
      <c r="I38" s="297">
        <v>76450369.270000011</v>
      </c>
      <c r="J38" s="310">
        <v>0.66478581973913053</v>
      </c>
      <c r="K38" s="285">
        <v>38549630.729999989</v>
      </c>
    </row>
    <row r="39" spans="1:13" x14ac:dyDescent="0.25">
      <c r="A39" s="299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>
        <v>0.83835616438356164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3.8356164383561642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3.8602739726027395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3" x14ac:dyDescent="0.25">
      <c r="A42" s="299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47125</v>
      </c>
      <c r="G42" s="106">
        <v>3.8602739726027395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71"/>
      <c r="D43" s="23"/>
      <c r="E43" s="23"/>
      <c r="F43" s="23"/>
      <c r="G43" s="72"/>
      <c r="H43" s="24">
        <v>545300000</v>
      </c>
      <c r="I43" s="24">
        <v>209120268.03000003</v>
      </c>
      <c r="J43" s="225">
        <v>0.38349581520264081</v>
      </c>
      <c r="K43" s="24">
        <v>336179731.96999997</v>
      </c>
    </row>
    <row r="44" spans="1:13" x14ac:dyDescent="0.25">
      <c r="A44" s="19"/>
      <c r="B44" s="25"/>
      <c r="C44" s="25"/>
      <c r="D44" s="25"/>
      <c r="E44" s="25"/>
      <c r="F44" s="25"/>
      <c r="G44" s="2"/>
      <c r="H44" s="25"/>
      <c r="I44" s="25"/>
      <c r="J44" s="226"/>
      <c r="K44" s="27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22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46368</v>
      </c>
      <c r="G46" s="284" t="s">
        <v>24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0.90136986301369859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23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0.75068493150684934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23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>
        <v>0.55616438356164388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1.8821917808219177</v>
      </c>
      <c r="H52" s="278">
        <v>100000000</v>
      </c>
      <c r="I52" s="278">
        <v>91970505.890000001</v>
      </c>
      <c r="J52" s="311">
        <v>0.91970505889999998</v>
      </c>
      <c r="K52" s="85">
        <v>8029494.1099999994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0.81917808219178079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1.8</v>
      </c>
      <c r="H54" s="278">
        <v>250000000</v>
      </c>
      <c r="I54" s="278">
        <v>87431179.849999994</v>
      </c>
      <c r="J54" s="311">
        <v>0.34972471939999999</v>
      </c>
      <c r="K54" s="85">
        <v>162568820.15000001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5.1013698630136988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3.3643835616438356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3.6547945205479451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3" x14ac:dyDescent="0.25">
      <c r="A58" s="21"/>
      <c r="B58" s="22" t="s">
        <v>13</v>
      </c>
      <c r="C58" s="71"/>
      <c r="D58" s="23"/>
      <c r="E58" s="23"/>
      <c r="F58" s="23"/>
      <c r="G58" s="72"/>
      <c r="H58" s="24">
        <v>2166368000</v>
      </c>
      <c r="I58" s="24">
        <v>1520946027.3500001</v>
      </c>
      <c r="J58" s="225">
        <v>0.70207186745280592</v>
      </c>
      <c r="K58" s="24">
        <v>645421972.64999986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>
        <v>0.79452054794520544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0.95616438356164379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4.117808219178082</v>
      </c>
      <c r="H62" s="278">
        <v>354245764</v>
      </c>
      <c r="I62" s="278">
        <v>52236075.519999996</v>
      </c>
      <c r="J62" s="311">
        <v>0.14745716343978638</v>
      </c>
      <c r="K62" s="278">
        <v>302009688.48000002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3.3753424657534246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2.5780821917808221</v>
      </c>
      <c r="H64" s="291">
        <v>45000000</v>
      </c>
      <c r="I64" s="291">
        <v>0</v>
      </c>
      <c r="J64" s="313">
        <v>0</v>
      </c>
      <c r="K64" s="314">
        <v>45000000</v>
      </c>
    </row>
    <row r="65" spans="1:11" x14ac:dyDescent="0.25">
      <c r="A65" s="21"/>
      <c r="B65" s="22" t="s">
        <v>14</v>
      </c>
      <c r="C65" s="23"/>
      <c r="D65" s="23"/>
      <c r="E65" s="23"/>
      <c r="F65" s="23"/>
      <c r="G65" s="1"/>
      <c r="H65" s="101">
        <v>704852907</v>
      </c>
      <c r="I65" s="101">
        <v>153295543.98000002</v>
      </c>
      <c r="J65" s="225">
        <v>0.2174858647209921</v>
      </c>
      <c r="K65" s="101">
        <v>551557363.01999998</v>
      </c>
    </row>
    <row r="66" spans="1:11" x14ac:dyDescent="0.25">
      <c r="A66" s="262"/>
      <c r="B66" s="277"/>
      <c r="C66" s="83"/>
      <c r="D66" s="83"/>
      <c r="E66" s="83"/>
      <c r="F66" s="83"/>
      <c r="G66" s="93"/>
      <c r="H66" s="77"/>
      <c r="I66" s="77"/>
      <c r="J66" s="239"/>
      <c r="K66" s="77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23</v>
      </c>
      <c r="H67" s="266">
        <v>16450959.999999998</v>
      </c>
      <c r="I67" s="266">
        <v>8525804.6368639991</v>
      </c>
      <c r="J67" s="330">
        <v>0.51825575144939873</v>
      </c>
      <c r="K67" s="119">
        <v>7925155.3631359991</v>
      </c>
    </row>
    <row r="68" spans="1:11" x14ac:dyDescent="0.25">
      <c r="A68" s="21"/>
      <c r="B68" s="22" t="s">
        <v>45</v>
      </c>
      <c r="C68" s="23"/>
      <c r="D68" s="23"/>
      <c r="E68" s="23"/>
      <c r="F68" s="23"/>
      <c r="G68" s="1"/>
      <c r="H68" s="101">
        <v>16450959.999999998</v>
      </c>
      <c r="I68" s="101">
        <v>8525804.6368639991</v>
      </c>
      <c r="J68" s="225">
        <v>0.51825575144939873</v>
      </c>
      <c r="K68" s="101">
        <v>7925155.3631359991</v>
      </c>
    </row>
    <row r="69" spans="1:11" x14ac:dyDescent="0.25">
      <c r="A69" s="17"/>
      <c r="B69" s="33"/>
      <c r="C69" s="69"/>
      <c r="D69" s="69"/>
      <c r="E69" s="69"/>
      <c r="F69" s="69"/>
      <c r="G69" s="67"/>
      <c r="H69" s="68"/>
      <c r="I69" s="68"/>
      <c r="J69" s="230"/>
      <c r="K69" s="6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>
        <v>0.83835616438356164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>
        <v>0.83835616438356164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71"/>
      <c r="D72" s="23"/>
      <c r="E72" s="23"/>
      <c r="F72" s="63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17"/>
      <c r="B73" s="33"/>
      <c r="C73" s="18"/>
      <c r="D73" s="18"/>
      <c r="E73" s="59"/>
      <c r="F73" s="16"/>
      <c r="G73" s="58"/>
      <c r="H73" s="60"/>
      <c r="I73" s="60"/>
      <c r="J73" s="231"/>
      <c r="K73" s="60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71"/>
      <c r="D75" s="23"/>
      <c r="E75" s="23"/>
      <c r="F75" s="32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53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38" t="s">
        <v>109</v>
      </c>
      <c r="B78" s="38"/>
      <c r="C78" s="39"/>
      <c r="D78" s="39"/>
      <c r="E78" s="38"/>
      <c r="F78" s="38"/>
      <c r="G78" s="6"/>
      <c r="H78" s="40">
        <v>5628971867</v>
      </c>
      <c r="I78" s="40">
        <v>2829193750.9668641</v>
      </c>
      <c r="J78" s="248">
        <v>0.50261287812665911</v>
      </c>
      <c r="K78" s="40">
        <v>2799778116.0331359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79" t="s">
        <v>33</v>
      </c>
      <c r="B84" s="381" t="s">
        <v>34</v>
      </c>
      <c r="C84" s="383" t="s">
        <v>35</v>
      </c>
      <c r="D84" s="385" t="s">
        <v>37</v>
      </c>
      <c r="E84" s="386"/>
      <c r="F84" s="383" t="s">
        <v>38</v>
      </c>
      <c r="G84" s="371" t="s">
        <v>39</v>
      </c>
      <c r="H84" s="373" t="s">
        <v>40</v>
      </c>
      <c r="I84" s="375" t="s">
        <v>41</v>
      </c>
      <c r="J84" s="376"/>
      <c r="K84" s="377" t="s">
        <v>42</v>
      </c>
    </row>
    <row r="85" spans="1:13" ht="23.25" customHeight="1" x14ac:dyDescent="0.25">
      <c r="A85" s="380" t="s">
        <v>0</v>
      </c>
      <c r="B85" s="382"/>
      <c r="C85" s="384"/>
      <c r="D85" s="12" t="s">
        <v>2</v>
      </c>
      <c r="E85" s="13" t="s">
        <v>36</v>
      </c>
      <c r="F85" s="384"/>
      <c r="G85" s="372"/>
      <c r="H85" s="374"/>
      <c r="I85" s="13" t="s">
        <v>1</v>
      </c>
      <c r="J85" s="13" t="s">
        <v>3</v>
      </c>
      <c r="K85" s="378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21</v>
      </c>
      <c r="H87" s="278">
        <v>20000000</v>
      </c>
      <c r="I87" s="278">
        <v>16056241.609999999</v>
      </c>
      <c r="J87" s="240">
        <v>0.80281208049999997</v>
      </c>
      <c r="K87" s="85">
        <v>3943758.3900000006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4.1534246575342468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21"/>
      <c r="B89" s="22" t="s">
        <v>16</v>
      </c>
      <c r="C89" s="23"/>
      <c r="D89" s="23"/>
      <c r="E89" s="23"/>
      <c r="F89" s="32"/>
      <c r="G89" s="1"/>
      <c r="H89" s="24">
        <v>80000000</v>
      </c>
      <c r="I89" s="24">
        <v>16263751.609999999</v>
      </c>
      <c r="J89" s="225">
        <v>0.20329689512499999</v>
      </c>
      <c r="K89" s="24">
        <v>63736248.390000001</v>
      </c>
    </row>
    <row r="90" spans="1:13" x14ac:dyDescent="0.25">
      <c r="A90" s="19"/>
      <c r="B90" s="87"/>
      <c r="C90" s="82"/>
      <c r="D90" s="88"/>
      <c r="E90" s="88"/>
      <c r="F90" s="83"/>
      <c r="G90" s="93"/>
      <c r="H90" s="77"/>
      <c r="I90" s="77"/>
      <c r="J90" s="239"/>
      <c r="K90" s="89"/>
    </row>
    <row r="91" spans="1:13" x14ac:dyDescent="0.25">
      <c r="A91" s="262" t="s">
        <v>9</v>
      </c>
      <c r="B91" s="73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60600026.549847342</v>
      </c>
      <c r="I91" s="85">
        <v>0</v>
      </c>
      <c r="J91" s="240">
        <v>0</v>
      </c>
      <c r="K91" s="85">
        <v>60600026.549847342</v>
      </c>
    </row>
    <row r="92" spans="1:13" x14ac:dyDescent="0.25">
      <c r="A92" s="262" t="s">
        <v>4</v>
      </c>
      <c r="B92" s="159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61688570.290720828</v>
      </c>
      <c r="I92" s="85">
        <v>30548099.114676513</v>
      </c>
      <c r="J92" s="240">
        <v>0.4951986886827161</v>
      </c>
      <c r="K92" s="85">
        <v>31140471.176044315</v>
      </c>
    </row>
    <row r="93" spans="1:13" x14ac:dyDescent="0.25">
      <c r="A93" s="19"/>
      <c r="B93" s="111" t="s">
        <v>25</v>
      </c>
      <c r="C93" s="112"/>
      <c r="D93" s="113"/>
      <c r="E93" s="113"/>
      <c r="F93" s="113"/>
      <c r="G93" s="114"/>
      <c r="H93" s="115">
        <v>122288596.84056817</v>
      </c>
      <c r="I93" s="115">
        <v>30548099.114676513</v>
      </c>
      <c r="J93" s="326">
        <v>0.24980333329446175</v>
      </c>
      <c r="K93" s="115">
        <v>91740497.72589165</v>
      </c>
    </row>
    <row r="94" spans="1:13" x14ac:dyDescent="0.25">
      <c r="A94" s="92"/>
      <c r="B94" s="98"/>
      <c r="C94" s="96"/>
      <c r="D94" s="99"/>
      <c r="E94" s="99"/>
      <c r="F94" s="86"/>
      <c r="G94" s="97"/>
      <c r="H94" s="90"/>
      <c r="I94" s="91"/>
      <c r="J94" s="242"/>
      <c r="K94" s="90"/>
    </row>
    <row r="95" spans="1:13" x14ac:dyDescent="0.25">
      <c r="A95" s="118" t="s">
        <v>4</v>
      </c>
      <c r="B95" s="124" t="s">
        <v>107</v>
      </c>
      <c r="C95" s="144">
        <v>44924</v>
      </c>
      <c r="D95" s="20">
        <v>7153</v>
      </c>
      <c r="E95" s="144">
        <v>45184</v>
      </c>
      <c r="F95" s="144">
        <v>45915</v>
      </c>
      <c r="G95" s="141">
        <v>0.54520547945205478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20" t="s">
        <v>26</v>
      </c>
      <c r="C96" s="121"/>
      <c r="D96" s="121"/>
      <c r="E96" s="121"/>
      <c r="F96" s="121"/>
      <c r="G96" s="122"/>
      <c r="H96" s="123">
        <v>75000000</v>
      </c>
      <c r="I96" s="120">
        <v>0</v>
      </c>
      <c r="J96" s="327">
        <v>0</v>
      </c>
      <c r="K96" s="123">
        <v>75000000</v>
      </c>
    </row>
    <row r="97" spans="1:11" x14ac:dyDescent="0.25">
      <c r="A97" s="11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18" t="s">
        <v>4</v>
      </c>
      <c r="B98" s="126" t="s">
        <v>108</v>
      </c>
      <c r="C98" s="144">
        <v>44952</v>
      </c>
      <c r="D98" s="20">
        <v>7414</v>
      </c>
      <c r="E98" s="144">
        <v>45184</v>
      </c>
      <c r="F98" s="144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133"/>
      <c r="B99" s="120" t="s">
        <v>27</v>
      </c>
      <c r="C99" s="130"/>
      <c r="D99" s="131"/>
      <c r="E99" s="130"/>
      <c r="F99" s="130"/>
      <c r="G99" s="132"/>
      <c r="H99" s="123">
        <v>30000000</v>
      </c>
      <c r="I99" s="123">
        <v>0</v>
      </c>
      <c r="J99" s="328">
        <v>0</v>
      </c>
      <c r="K99" s="123">
        <v>30000000</v>
      </c>
    </row>
    <row r="100" spans="1:11" x14ac:dyDescent="0.25">
      <c r="A100" s="153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307288596.84056818</v>
      </c>
      <c r="I102" s="40">
        <v>46811850.724676512</v>
      </c>
      <c r="J102" s="248">
        <v>0.15233839200666499</v>
      </c>
      <c r="K102" s="40">
        <v>260476746.11589164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53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38" t="s">
        <v>111</v>
      </c>
      <c r="B106" s="35"/>
      <c r="C106" s="34"/>
      <c r="D106" s="34"/>
      <c r="E106" s="35"/>
      <c r="F106" s="35"/>
      <c r="G106" s="5"/>
      <c r="H106" s="40">
        <v>5936260463.8405685</v>
      </c>
      <c r="I106" s="40">
        <v>2876005601.6915407</v>
      </c>
      <c r="J106" s="248">
        <v>0.48448103300219042</v>
      </c>
      <c r="K106" s="40">
        <v>3060254862.1490278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57" t="s">
        <v>48</v>
      </c>
      <c r="B109" s="55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40" zoomScale="60" zoomScaleNormal="60" workbookViewId="0">
      <selection activeCell="E61" sqref="E6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7" t="s">
        <v>113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13" t="s">
        <v>3</v>
      </c>
      <c r="K6" s="378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16"/>
      <c r="K7" s="15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3.1041095890410957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115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116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1.8054794520547945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0.64931506849315068</v>
      </c>
      <c r="H12" s="119">
        <v>10000000</v>
      </c>
      <c r="I12" s="266">
        <v>9615119.7799999993</v>
      </c>
      <c r="J12" s="302">
        <v>0.96151197799999988</v>
      </c>
      <c r="K12" s="119">
        <v>384880.22000000067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0.8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 t="s">
        <v>117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0.66849315068493154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2.6219178082191781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1.4931506849315068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 t="s">
        <v>118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3.106849315068493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0.55616438356164388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1.726027397260274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2.7342465753424658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3.9616438356164383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2.4547945205479453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3.0931506849315067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9">
        <v>3.6520547945205482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9">
        <v>4.117808219178082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4.0684931506849313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4.0684931506849313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9">
        <v>3.2410958904109588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9">
        <v>4.463013698630137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9">
        <v>5.043835616438356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9">
        <v>5.043835616438356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9">
        <v>3.8273972602739725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204"/>
      <c r="D35" s="204"/>
      <c r="E35" s="204"/>
      <c r="F35" s="204"/>
      <c r="G35" s="62"/>
      <c r="H35" s="24">
        <v>2070000000</v>
      </c>
      <c r="I35" s="24">
        <v>855424402.27999997</v>
      </c>
      <c r="J35" s="225">
        <v>0.41324850351690817</v>
      </c>
      <c r="K35" s="24">
        <v>1214575597.72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04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1.3342465753424657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  <c r="M37" s="134"/>
    </row>
    <row r="38" spans="1:13" x14ac:dyDescent="0.25">
      <c r="A38" s="299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1.3342465753424657</v>
      </c>
      <c r="H38" s="297">
        <v>115000000</v>
      </c>
      <c r="I38" s="297">
        <v>77935396.980000004</v>
      </c>
      <c r="J38" s="310">
        <v>0.6776991041739131</v>
      </c>
      <c r="K38" s="285">
        <v>37064603.019999996</v>
      </c>
    </row>
    <row r="39" spans="1:13" x14ac:dyDescent="0.25">
      <c r="A39" s="299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 t="s">
        <v>119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3.8356164383561642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3.8602739726027395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3" x14ac:dyDescent="0.25">
      <c r="A42" s="299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47125</v>
      </c>
      <c r="G42" s="106">
        <v>3.8602739726027395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204"/>
      <c r="D43" s="204"/>
      <c r="E43" s="204"/>
      <c r="F43" s="204"/>
      <c r="G43" s="62"/>
      <c r="H43" s="24">
        <v>545300000</v>
      </c>
      <c r="I43" s="24">
        <v>210605295.74000001</v>
      </c>
      <c r="J43" s="225">
        <v>0.38621913761232352</v>
      </c>
      <c r="K43" s="24">
        <v>334694704.25999999</v>
      </c>
    </row>
    <row r="44" spans="1:13" x14ac:dyDescent="0.25">
      <c r="A44" s="262"/>
      <c r="B44" s="287"/>
      <c r="C44" s="287"/>
      <c r="D44" s="287"/>
      <c r="E44" s="287"/>
      <c r="F44" s="287"/>
      <c r="G44" s="288"/>
      <c r="H44" s="287"/>
      <c r="I44" s="287"/>
      <c r="J44" s="338"/>
      <c r="K44" s="289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120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46368</v>
      </c>
      <c r="G46" s="284">
        <v>1.7013698630136986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0.81643835616438354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116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0.66575342465753429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116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 t="s">
        <v>117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1.7972602739726027</v>
      </c>
      <c r="H52" s="278">
        <v>100000000</v>
      </c>
      <c r="I52" s="278">
        <v>92706138.980000004</v>
      </c>
      <c r="J52" s="311">
        <v>0.92706138980000008</v>
      </c>
      <c r="K52" s="85">
        <v>7293861.0199999958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0.73424657534246573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1.715068493150685</v>
      </c>
      <c r="H54" s="278">
        <v>250000000</v>
      </c>
      <c r="I54" s="278">
        <v>93431179.849999994</v>
      </c>
      <c r="J54" s="311">
        <v>0.37372471939999996</v>
      </c>
      <c r="K54" s="85">
        <v>156568820.15000001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5.0164383561643833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3.2794520547945205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3.56986301369863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3" x14ac:dyDescent="0.25">
      <c r="A58" s="21"/>
      <c r="B58" s="22" t="s">
        <v>13</v>
      </c>
      <c r="C58" s="204"/>
      <c r="D58" s="204"/>
      <c r="E58" s="204"/>
      <c r="F58" s="204"/>
      <c r="G58" s="62"/>
      <c r="H58" s="24">
        <v>2166368000</v>
      </c>
      <c r="I58" s="24">
        <v>1527681660.4400001</v>
      </c>
      <c r="J58" s="225">
        <v>0.7051810497754768</v>
      </c>
      <c r="K58" s="24">
        <v>638686339.55999994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 t="s">
        <v>119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0.95616438356164379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4.117808219178082</v>
      </c>
      <c r="H62" s="278">
        <v>354245764</v>
      </c>
      <c r="I62" s="278">
        <v>58290405.519999996</v>
      </c>
      <c r="J62" s="311">
        <v>0.16454792532113383</v>
      </c>
      <c r="K62" s="278">
        <v>295955358.48000002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3.3753424657534246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2.5780821917808221</v>
      </c>
      <c r="H64" s="291">
        <v>45000000</v>
      </c>
      <c r="I64" s="291">
        <v>0</v>
      </c>
      <c r="J64" s="313">
        <v>0</v>
      </c>
      <c r="K64" s="314">
        <v>45000000</v>
      </c>
    </row>
    <row r="65" spans="1:11" x14ac:dyDescent="0.25">
      <c r="A65" s="21"/>
      <c r="B65" s="22" t="s">
        <v>14</v>
      </c>
      <c r="C65" s="204"/>
      <c r="D65" s="204"/>
      <c r="E65" s="204"/>
      <c r="F65" s="204"/>
      <c r="G65" s="62"/>
      <c r="H65" s="101">
        <v>704852907</v>
      </c>
      <c r="I65" s="101">
        <v>159349873.98000002</v>
      </c>
      <c r="J65" s="225">
        <v>0.22607535898266504</v>
      </c>
      <c r="K65" s="101">
        <v>545503033.01999998</v>
      </c>
    </row>
    <row r="66" spans="1:11" x14ac:dyDescent="0.25">
      <c r="A66" s="19"/>
      <c r="B66" s="29"/>
      <c r="C66" s="30"/>
      <c r="D66" s="30"/>
      <c r="E66" s="30"/>
      <c r="F66" s="30"/>
      <c r="G66" s="3"/>
      <c r="H66" s="31"/>
      <c r="I66" s="31"/>
      <c r="J66" s="229"/>
      <c r="K66" s="31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116</v>
      </c>
      <c r="H67" s="266">
        <v>8964000</v>
      </c>
      <c r="I67" s="266">
        <v>8525805</v>
      </c>
      <c r="J67" s="330">
        <v>0.95099999999999996</v>
      </c>
      <c r="K67" s="119">
        <v>438195</v>
      </c>
    </row>
    <row r="68" spans="1:11" x14ac:dyDescent="0.25">
      <c r="A68" s="21"/>
      <c r="B68" s="22" t="s">
        <v>45</v>
      </c>
      <c r="C68" s="204"/>
      <c r="D68" s="204"/>
      <c r="E68" s="204"/>
      <c r="F68" s="204"/>
      <c r="G68" s="62"/>
      <c r="H68" s="101">
        <v>8964000</v>
      </c>
      <c r="I68" s="101">
        <v>8525805</v>
      </c>
      <c r="J68" s="225">
        <v>0.95099999999999996</v>
      </c>
      <c r="K68" s="101">
        <v>438195</v>
      </c>
    </row>
    <row r="69" spans="1:11" x14ac:dyDescent="0.25">
      <c r="A69" s="262"/>
      <c r="B69" s="277"/>
      <c r="C69" s="83"/>
      <c r="D69" s="83"/>
      <c r="E69" s="83"/>
      <c r="F69" s="83"/>
      <c r="G69" s="208"/>
      <c r="H69" s="128"/>
      <c r="I69" s="128"/>
      <c r="J69" s="316"/>
      <c r="K69" s="12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119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 t="s">
        <v>119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22"/>
      <c r="D72" s="22"/>
      <c r="E72" s="22"/>
      <c r="F72" s="63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262"/>
      <c r="B73" s="277"/>
      <c r="C73" s="102"/>
      <c r="D73" s="102"/>
      <c r="E73" s="102"/>
      <c r="F73" s="99"/>
      <c r="G73" s="283"/>
      <c r="H73" s="89"/>
      <c r="I73" s="89"/>
      <c r="J73" s="317"/>
      <c r="K73" s="89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204"/>
      <c r="D75" s="204"/>
      <c r="E75" s="204"/>
      <c r="F75" s="204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53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38" t="s">
        <v>109</v>
      </c>
      <c r="B78" s="38"/>
      <c r="C78" s="39"/>
      <c r="D78" s="39"/>
      <c r="E78" s="38"/>
      <c r="F78" s="38"/>
      <c r="G78" s="6"/>
      <c r="H78" s="40">
        <v>5629584907</v>
      </c>
      <c r="I78" s="40">
        <v>2847915695.3468642</v>
      </c>
      <c r="J78" s="248">
        <v>0.50588378049075655</v>
      </c>
      <c r="K78" s="40">
        <v>2781669211.6531358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79" t="s">
        <v>33</v>
      </c>
      <c r="B84" s="381" t="s">
        <v>34</v>
      </c>
      <c r="C84" s="383" t="s">
        <v>35</v>
      </c>
      <c r="D84" s="385" t="s">
        <v>37</v>
      </c>
      <c r="E84" s="386"/>
      <c r="F84" s="383" t="s">
        <v>38</v>
      </c>
      <c r="G84" s="371" t="s">
        <v>39</v>
      </c>
      <c r="H84" s="373" t="s">
        <v>40</v>
      </c>
      <c r="I84" s="375" t="s">
        <v>41</v>
      </c>
      <c r="J84" s="376"/>
      <c r="K84" s="377" t="s">
        <v>42</v>
      </c>
    </row>
    <row r="85" spans="1:13" ht="23.25" customHeight="1" x14ac:dyDescent="0.25">
      <c r="A85" s="380" t="s">
        <v>0</v>
      </c>
      <c r="B85" s="382"/>
      <c r="C85" s="384"/>
      <c r="D85" s="12" t="s">
        <v>2</v>
      </c>
      <c r="E85" s="13" t="s">
        <v>36</v>
      </c>
      <c r="F85" s="384"/>
      <c r="G85" s="372"/>
      <c r="H85" s="374"/>
      <c r="I85" s="13" t="s">
        <v>1</v>
      </c>
      <c r="J85" s="13" t="s">
        <v>3</v>
      </c>
      <c r="K85" s="378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117</v>
      </c>
      <c r="H87" s="278">
        <v>20000000</v>
      </c>
      <c r="I87" s="278">
        <v>16056241.609999999</v>
      </c>
      <c r="J87" s="240">
        <v>0.80281208049999997</v>
      </c>
      <c r="K87" s="85">
        <v>3943758.3900000006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4.1534246575342468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325"/>
      <c r="B89" s="198" t="s">
        <v>16</v>
      </c>
      <c r="C89" s="199"/>
      <c r="D89" s="199"/>
      <c r="E89" s="199"/>
      <c r="F89" s="199"/>
      <c r="G89" s="200"/>
      <c r="H89" s="142">
        <v>80000000</v>
      </c>
      <c r="I89" s="142">
        <v>16263751.609999999</v>
      </c>
      <c r="J89" s="331">
        <v>0.20329689512499999</v>
      </c>
      <c r="K89" s="142">
        <v>63736248.390000001</v>
      </c>
    </row>
    <row r="90" spans="1:13" x14ac:dyDescent="0.25">
      <c r="A90" s="262"/>
      <c r="B90" s="87"/>
      <c r="C90" s="82"/>
      <c r="D90" s="82"/>
      <c r="E90" s="82"/>
      <c r="F90" s="102"/>
      <c r="G90" s="283"/>
      <c r="H90" s="89"/>
      <c r="I90" s="89"/>
      <c r="J90" s="317"/>
      <c r="K90" s="89"/>
    </row>
    <row r="91" spans="1:13" x14ac:dyDescent="0.25">
      <c r="A91" s="262" t="s">
        <v>9</v>
      </c>
      <c r="B91" s="73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61053898.622442156</v>
      </c>
      <c r="I91" s="85">
        <v>0</v>
      </c>
      <c r="J91" s="240">
        <v>0</v>
      </c>
      <c r="K91" s="85">
        <v>61053898.622442156</v>
      </c>
    </row>
    <row r="92" spans="1:13" x14ac:dyDescent="0.25">
      <c r="A92" s="262" t="s">
        <v>4</v>
      </c>
      <c r="B92" s="159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62150595.158486024</v>
      </c>
      <c r="I92" s="85">
        <v>36400370.409470312</v>
      </c>
      <c r="J92" s="240">
        <v>0.58568015827761899</v>
      </c>
      <c r="K92" s="85">
        <v>25750224.749015711</v>
      </c>
    </row>
    <row r="93" spans="1:13" x14ac:dyDescent="0.25">
      <c r="A93" s="19"/>
      <c r="B93" s="198" t="s">
        <v>25</v>
      </c>
      <c r="C93" s="199"/>
      <c r="D93" s="199"/>
      <c r="E93" s="199"/>
      <c r="F93" s="199"/>
      <c r="G93" s="200"/>
      <c r="H93" s="142">
        <v>123204493.78092818</v>
      </c>
      <c r="I93" s="142">
        <v>36400370.409470312</v>
      </c>
      <c r="J93" s="331">
        <v>0.29544677545767428</v>
      </c>
      <c r="K93" s="142">
        <v>86804123.371457875</v>
      </c>
    </row>
    <row r="94" spans="1:13" x14ac:dyDescent="0.25">
      <c r="A94" s="92"/>
      <c r="B94" s="129"/>
      <c r="C94" s="99"/>
      <c r="D94" s="99"/>
      <c r="E94" s="99"/>
      <c r="F94" s="86"/>
      <c r="G94" s="333"/>
      <c r="H94" s="128"/>
      <c r="I94" s="334"/>
      <c r="J94" s="335"/>
      <c r="K94" s="128"/>
    </row>
    <row r="95" spans="1:13" x14ac:dyDescent="0.25">
      <c r="A95" s="118" t="s">
        <v>4</v>
      </c>
      <c r="B95" s="124" t="s">
        <v>107</v>
      </c>
      <c r="C95" s="144">
        <v>44924</v>
      </c>
      <c r="D95" s="20">
        <v>7153</v>
      </c>
      <c r="E95" s="144">
        <v>45184</v>
      </c>
      <c r="F95" s="144">
        <v>45915</v>
      </c>
      <c r="G95" s="141">
        <v>0.54520547945205478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98" t="s">
        <v>26</v>
      </c>
      <c r="C96" s="199"/>
      <c r="D96" s="199"/>
      <c r="E96" s="199"/>
      <c r="F96" s="199"/>
      <c r="G96" s="200"/>
      <c r="H96" s="142">
        <v>75000000</v>
      </c>
      <c r="I96" s="198">
        <v>0</v>
      </c>
      <c r="J96" s="244">
        <v>0</v>
      </c>
      <c r="K96" s="142">
        <v>75000000</v>
      </c>
    </row>
    <row r="97" spans="1:11" x14ac:dyDescent="0.25">
      <c r="A97" s="11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18" t="s">
        <v>4</v>
      </c>
      <c r="B98" s="126" t="s">
        <v>108</v>
      </c>
      <c r="C98" s="144">
        <v>44952</v>
      </c>
      <c r="D98" s="20">
        <v>7414</v>
      </c>
      <c r="E98" s="144">
        <v>45184</v>
      </c>
      <c r="F98" s="144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337"/>
      <c r="B99" s="198" t="s">
        <v>27</v>
      </c>
      <c r="C99" s="201"/>
      <c r="D99" s="202"/>
      <c r="E99" s="201"/>
      <c r="F99" s="201"/>
      <c r="G99" s="203"/>
      <c r="H99" s="142">
        <v>30000000</v>
      </c>
      <c r="I99" s="142">
        <v>0</v>
      </c>
      <c r="J99" s="246">
        <v>0</v>
      </c>
      <c r="K99" s="142">
        <v>30000000</v>
      </c>
    </row>
    <row r="100" spans="1:11" x14ac:dyDescent="0.25">
      <c r="A100" s="153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308204493.78092819</v>
      </c>
      <c r="I102" s="40">
        <v>52664122.019470312</v>
      </c>
      <c r="J102" s="248">
        <v>0.1708739589530579</v>
      </c>
      <c r="K102" s="40">
        <v>255540371.76145786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53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38" t="s">
        <v>111</v>
      </c>
      <c r="B106" s="35"/>
      <c r="C106" s="34"/>
      <c r="D106" s="34"/>
      <c r="E106" s="35"/>
      <c r="F106" s="35"/>
      <c r="G106" s="5"/>
      <c r="H106" s="40">
        <v>5937789400.7809286</v>
      </c>
      <c r="I106" s="40">
        <v>2900579817.3663344</v>
      </c>
      <c r="J106" s="248">
        <v>0.48849489626305287</v>
      </c>
      <c r="K106" s="40">
        <v>3037209583.4145942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57" t="s">
        <v>114</v>
      </c>
      <c r="B109" s="55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51" zoomScale="50" zoomScaleNormal="50" workbookViewId="0">
      <selection activeCell="F89" sqref="F8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121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09"/>
      <c r="E3" s="109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79" t="s">
        <v>35</v>
      </c>
      <c r="D5" s="391" t="s">
        <v>37</v>
      </c>
      <c r="E5" s="392"/>
      <c r="F5" s="379" t="s">
        <v>38</v>
      </c>
      <c r="G5" s="389" t="s">
        <v>39</v>
      </c>
      <c r="H5" s="373" t="s">
        <v>40</v>
      </c>
      <c r="I5" s="375" t="s">
        <v>41</v>
      </c>
      <c r="J5" s="376"/>
      <c r="K5" s="373" t="s">
        <v>42</v>
      </c>
      <c r="M5" s="134"/>
    </row>
    <row r="6" spans="1:13" ht="24.75" customHeight="1" x14ac:dyDescent="0.25">
      <c r="A6" s="380" t="s">
        <v>0</v>
      </c>
      <c r="B6" s="382"/>
      <c r="C6" s="380"/>
      <c r="D6" s="167" t="s">
        <v>2</v>
      </c>
      <c r="E6" s="168" t="s">
        <v>36</v>
      </c>
      <c r="F6" s="380"/>
      <c r="G6" s="390"/>
      <c r="H6" s="374"/>
      <c r="I6" s="168" t="s">
        <v>1</v>
      </c>
      <c r="J6" s="168" t="s">
        <v>3</v>
      </c>
      <c r="K6" s="374"/>
    </row>
    <row r="7" spans="1:13" x14ac:dyDescent="0.25">
      <c r="A7" s="99"/>
      <c r="B7" s="99"/>
      <c r="C7" s="99"/>
      <c r="D7" s="99"/>
      <c r="E7" s="270"/>
      <c r="F7" s="96"/>
      <c r="G7" s="340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5">
        <v>3.021917808219178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>
        <v>1.0684931506849316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 t="s">
        <v>115</v>
      </c>
      <c r="H10" s="119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1.7232876712328766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5">
        <v>0.56712328767123288</v>
      </c>
      <c r="H12" s="119">
        <v>10000000</v>
      </c>
      <c r="I12" s="266">
        <v>10000000</v>
      </c>
      <c r="J12" s="302">
        <v>1</v>
      </c>
      <c r="K12" s="119">
        <v>0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5">
        <v>0.71780821917808224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5" t="s">
        <v>118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5">
        <v>0.58630136986301373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5">
        <v>2.5397260273972604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5">
        <v>1.4109589041095891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46263</v>
      </c>
      <c r="G18" s="265">
        <v>1.3315068493150686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5">
        <v>3.0246575342465754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5" t="s">
        <v>117</v>
      </c>
      <c r="H20" s="278">
        <v>30000000</v>
      </c>
      <c r="I20" s="266">
        <v>27347829.900000002</v>
      </c>
      <c r="J20" s="302">
        <v>0.91159433000000012</v>
      </c>
      <c r="K20" s="119">
        <v>2652170.0999999978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5">
        <v>1.6438356164383561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5">
        <v>2.6520547945205482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5">
        <v>3.8794520547945206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5">
        <v>2.3726027397260272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5">
        <v>3.010958904109589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5">
        <v>3.56986301369863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5">
        <v>4.0356164383561648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5">
        <v>3.9863013698630136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41" t="s">
        <v>70</v>
      </c>
      <c r="C29" s="263">
        <v>44685</v>
      </c>
      <c r="D29" s="264">
        <v>7074</v>
      </c>
      <c r="E29" s="263">
        <v>45040</v>
      </c>
      <c r="F29" s="263">
        <v>47233</v>
      </c>
      <c r="G29" s="265">
        <v>3.9863013698630136</v>
      </c>
      <c r="H29" s="278">
        <v>105000000</v>
      </c>
      <c r="I29" s="266">
        <v>3093681</v>
      </c>
      <c r="J29" s="306">
        <v>2.946362857142857E-2</v>
      </c>
      <c r="K29" s="278">
        <v>101906319</v>
      </c>
    </row>
    <row r="30" spans="1:11" x14ac:dyDescent="0.25">
      <c r="A30" s="262" t="s">
        <v>8</v>
      </c>
      <c r="B30" s="341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5">
        <v>3.1589041095890411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5">
        <v>4.3808219178082188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4.9616438356164387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41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5">
        <v>4.9616438356164387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5">
        <v>3.7452054794520548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204"/>
      <c r="D35" s="204"/>
      <c r="E35" s="204"/>
      <c r="F35" s="204"/>
      <c r="G35" s="62"/>
      <c r="H35" s="24">
        <v>2070000000</v>
      </c>
      <c r="I35" s="24">
        <v>860900716.94999981</v>
      </c>
      <c r="J35" s="225">
        <v>0.41589406615942021</v>
      </c>
      <c r="K35" s="24">
        <v>1209099283.05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69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1.167123287671233</v>
      </c>
      <c r="H37" s="107">
        <v>100000000</v>
      </c>
      <c r="I37" s="107">
        <v>60281406.370000005</v>
      </c>
      <c r="J37" s="227">
        <v>0.60281406370000001</v>
      </c>
      <c r="K37" s="108">
        <v>39718593.629999995</v>
      </c>
      <c r="M37" s="134"/>
    </row>
    <row r="38" spans="1:13" x14ac:dyDescent="0.25">
      <c r="A38" s="342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1.167123287671233</v>
      </c>
      <c r="H38" s="297">
        <v>115000000</v>
      </c>
      <c r="I38" s="297">
        <v>77952004.440000013</v>
      </c>
      <c r="J38" s="310">
        <v>0.67784351686956534</v>
      </c>
      <c r="K38" s="285">
        <v>37047995.559999987</v>
      </c>
    </row>
    <row r="39" spans="1:13" x14ac:dyDescent="0.25">
      <c r="A39" s="342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>
        <v>0.67123287671232879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342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3.6684931506849314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342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3.6739726027397261</v>
      </c>
      <c r="H41" s="297">
        <v>104190000</v>
      </c>
      <c r="I41" s="297">
        <v>313250</v>
      </c>
      <c r="J41" s="310">
        <v>3.0065265380554754E-3</v>
      </c>
      <c r="K41" s="285">
        <v>103876750</v>
      </c>
    </row>
    <row r="42" spans="1:13" x14ac:dyDescent="0.25">
      <c r="A42" s="342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47118</v>
      </c>
      <c r="G42" s="106">
        <v>3.6739726027397261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204"/>
      <c r="D43" s="204"/>
      <c r="E43" s="204"/>
      <c r="F43" s="204"/>
      <c r="G43" s="62"/>
      <c r="H43" s="24">
        <v>545300000</v>
      </c>
      <c r="I43" s="24">
        <v>215767641.86000001</v>
      </c>
      <c r="J43" s="225">
        <v>0.39568612114432428</v>
      </c>
      <c r="K43" s="24">
        <v>329532358.13999999</v>
      </c>
    </row>
    <row r="44" spans="1:13" x14ac:dyDescent="0.25">
      <c r="A44" s="262"/>
      <c r="B44" s="287"/>
      <c r="C44" s="287"/>
      <c r="D44" s="287"/>
      <c r="E44" s="287"/>
      <c r="F44" s="287"/>
      <c r="G44" s="288"/>
      <c r="H44" s="287"/>
      <c r="I44" s="287"/>
      <c r="J44" s="338"/>
      <c r="K44" s="289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116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46185</v>
      </c>
      <c r="G46" s="284">
        <v>1.1178082191780823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0.73424657534246573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115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0.58356164383561648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115</v>
      </c>
      <c r="H50" s="278">
        <v>222076000</v>
      </c>
      <c r="I50" s="293">
        <v>204850299.20000002</v>
      </c>
      <c r="J50" s="311">
        <v>0.92243330751634589</v>
      </c>
      <c r="K50" s="85">
        <v>17225700.799999982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 t="s">
        <v>118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1.715068493150685</v>
      </c>
      <c r="H52" s="278">
        <v>100000000</v>
      </c>
      <c r="I52" s="278">
        <v>92706138.980000004</v>
      </c>
      <c r="J52" s="311">
        <v>0.92706138980000008</v>
      </c>
      <c r="K52" s="85">
        <v>7293861.0199999958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0.65205479452054793</v>
      </c>
      <c r="H53" s="278">
        <v>212000000</v>
      </c>
      <c r="I53" s="278">
        <v>122903390.33</v>
      </c>
      <c r="J53" s="311">
        <v>0.57973297325471695</v>
      </c>
      <c r="K53" s="85">
        <v>89096609.670000002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1.6328767123287671</v>
      </c>
      <c r="H54" s="278">
        <v>250000000</v>
      </c>
      <c r="I54" s="278">
        <v>93431179.849999994</v>
      </c>
      <c r="J54" s="311">
        <v>0.37372471939999996</v>
      </c>
      <c r="K54" s="85">
        <v>156568820.15000001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4.934246575342466</v>
      </c>
      <c r="H55" s="278">
        <v>100000000</v>
      </c>
      <c r="I55" s="278">
        <v>25926252.190000001</v>
      </c>
      <c r="J55" s="311">
        <v>0.25926252189999999</v>
      </c>
      <c r="K55" s="85">
        <v>74073747.810000002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3.1972602739726028</v>
      </c>
      <c r="H56" s="278">
        <v>52292000</v>
      </c>
      <c r="I56" s="278">
        <v>5802379.2200000007</v>
      </c>
      <c r="J56" s="311">
        <v>0.11096112636732197</v>
      </c>
      <c r="K56" s="85">
        <v>46489620.780000001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3.4876712328767123</v>
      </c>
      <c r="H57" s="278">
        <v>160000000</v>
      </c>
      <c r="I57" s="278">
        <v>1574442.25</v>
      </c>
      <c r="J57" s="311">
        <v>9.8402640624999996E-3</v>
      </c>
      <c r="K57" s="85">
        <v>158425557.75</v>
      </c>
    </row>
    <row r="58" spans="1:13" x14ac:dyDescent="0.25">
      <c r="A58" s="21"/>
      <c r="B58" s="22" t="s">
        <v>13</v>
      </c>
      <c r="C58" s="204"/>
      <c r="D58" s="204"/>
      <c r="E58" s="204"/>
      <c r="F58" s="204"/>
      <c r="G58" s="62"/>
      <c r="H58" s="24">
        <v>2166368000</v>
      </c>
      <c r="I58" s="24">
        <v>1546793172.8400002</v>
      </c>
      <c r="J58" s="225">
        <v>0.71400296387317397</v>
      </c>
      <c r="K58" s="24">
        <v>619574827.15999997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 t="s">
        <v>123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0.78904109589041094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3.9506849315068493</v>
      </c>
      <c r="H62" s="278">
        <v>354245764</v>
      </c>
      <c r="I62" s="278">
        <v>58290405.519999996</v>
      </c>
      <c r="J62" s="311">
        <v>0.16454792532113383</v>
      </c>
      <c r="K62" s="278">
        <v>295955358.48000002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3.2082191780821918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2.4109589041095889</v>
      </c>
      <c r="H64" s="291">
        <v>45000000</v>
      </c>
      <c r="I64" s="291">
        <v>35000</v>
      </c>
      <c r="J64" s="313">
        <v>7.7777777777777773E-4</v>
      </c>
      <c r="K64" s="314">
        <v>44965000</v>
      </c>
    </row>
    <row r="65" spans="1:11" x14ac:dyDescent="0.25">
      <c r="A65" s="21"/>
      <c r="B65" s="22" t="s">
        <v>14</v>
      </c>
      <c r="C65" s="204"/>
      <c r="D65" s="204"/>
      <c r="E65" s="204"/>
      <c r="F65" s="204"/>
      <c r="G65" s="62"/>
      <c r="H65" s="101">
        <v>704852907</v>
      </c>
      <c r="I65" s="101">
        <v>159384873.98000002</v>
      </c>
      <c r="J65" s="225">
        <v>0.2261250147330385</v>
      </c>
      <c r="K65" s="101">
        <v>545468033.01999998</v>
      </c>
    </row>
    <row r="66" spans="1:11" x14ac:dyDescent="0.25">
      <c r="A66" s="262"/>
      <c r="B66" s="277"/>
      <c r="C66" s="83"/>
      <c r="D66" s="83"/>
      <c r="E66" s="83"/>
      <c r="F66" s="83"/>
      <c r="G66" s="93"/>
      <c r="H66" s="77"/>
      <c r="I66" s="77"/>
      <c r="J66" s="239"/>
      <c r="K66" s="77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115</v>
      </c>
      <c r="H67" s="266">
        <v>9427140</v>
      </c>
      <c r="I67" s="266">
        <v>8525804.6368639991</v>
      </c>
      <c r="J67" s="330">
        <v>0.90438930968077269</v>
      </c>
      <c r="K67" s="119">
        <v>901335.36313600093</v>
      </c>
    </row>
    <row r="68" spans="1:11" x14ac:dyDescent="0.25">
      <c r="A68" s="21"/>
      <c r="B68" s="22" t="s">
        <v>45</v>
      </c>
      <c r="C68" s="204"/>
      <c r="D68" s="204"/>
      <c r="E68" s="204"/>
      <c r="F68" s="204"/>
      <c r="G68" s="62"/>
      <c r="H68" s="101">
        <v>9427140</v>
      </c>
      <c r="I68" s="101">
        <v>8525804.6368639991</v>
      </c>
      <c r="J68" s="225">
        <v>0.90438930968077269</v>
      </c>
      <c r="K68" s="101">
        <v>901335.36313600093</v>
      </c>
    </row>
    <row r="69" spans="1:11" x14ac:dyDescent="0.25">
      <c r="A69" s="262"/>
      <c r="B69" s="277"/>
      <c r="C69" s="83"/>
      <c r="D69" s="83"/>
      <c r="E69" s="83"/>
      <c r="F69" s="83"/>
      <c r="G69" s="343"/>
      <c r="H69" s="128"/>
      <c r="I69" s="128"/>
      <c r="J69" s="316"/>
      <c r="K69" s="12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123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 t="s">
        <v>123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204"/>
      <c r="D72" s="204"/>
      <c r="E72" s="204"/>
      <c r="F72" s="199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262"/>
      <c r="B73" s="277"/>
      <c r="C73" s="102"/>
      <c r="D73" s="102"/>
      <c r="E73" s="102"/>
      <c r="F73" s="99"/>
      <c r="G73" s="283"/>
      <c r="H73" s="89"/>
      <c r="I73" s="89"/>
      <c r="J73" s="317"/>
      <c r="K73" s="89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71"/>
      <c r="D75" s="23"/>
      <c r="E75" s="23"/>
      <c r="F75" s="32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70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171" t="s">
        <v>109</v>
      </c>
      <c r="B78" s="171"/>
      <c r="C78" s="172"/>
      <c r="D78" s="172"/>
      <c r="E78" s="171"/>
      <c r="F78" s="171"/>
      <c r="G78" s="173"/>
      <c r="H78" s="40">
        <v>5621948047</v>
      </c>
      <c r="I78" s="40">
        <v>2877700868.5368643</v>
      </c>
      <c r="J78" s="248">
        <v>0.51186898997981156</v>
      </c>
      <c r="K78" s="40">
        <v>2744247178.4631357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79" t="s">
        <v>33</v>
      </c>
      <c r="B84" s="381" t="s">
        <v>34</v>
      </c>
      <c r="C84" s="379" t="s">
        <v>35</v>
      </c>
      <c r="D84" s="391" t="s">
        <v>37</v>
      </c>
      <c r="E84" s="392"/>
      <c r="F84" s="379" t="s">
        <v>38</v>
      </c>
      <c r="G84" s="389" t="s">
        <v>39</v>
      </c>
      <c r="H84" s="373" t="s">
        <v>40</v>
      </c>
      <c r="I84" s="375" t="s">
        <v>41</v>
      </c>
      <c r="J84" s="376"/>
      <c r="K84" s="373" t="s">
        <v>42</v>
      </c>
    </row>
    <row r="85" spans="1:13" ht="23.25" customHeight="1" x14ac:dyDescent="0.25">
      <c r="A85" s="380" t="s">
        <v>0</v>
      </c>
      <c r="B85" s="382"/>
      <c r="C85" s="380"/>
      <c r="D85" s="167" t="s">
        <v>2</v>
      </c>
      <c r="E85" s="168" t="s">
        <v>36</v>
      </c>
      <c r="F85" s="380"/>
      <c r="G85" s="390"/>
      <c r="H85" s="374"/>
      <c r="I85" s="168" t="s">
        <v>1</v>
      </c>
      <c r="J85" s="168" t="s">
        <v>3</v>
      </c>
      <c r="K85" s="374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120</v>
      </c>
      <c r="H87" s="278">
        <v>20000000</v>
      </c>
      <c r="I87" s="278">
        <v>19056241.609999999</v>
      </c>
      <c r="J87" s="240">
        <v>0.95281208049999999</v>
      </c>
      <c r="K87" s="85">
        <v>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3.9863013698630136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21"/>
      <c r="B89" s="22" t="s">
        <v>16</v>
      </c>
      <c r="C89" s="204"/>
      <c r="D89" s="204"/>
      <c r="E89" s="204"/>
      <c r="F89" s="204"/>
      <c r="G89" s="62"/>
      <c r="H89" s="24">
        <v>80000000</v>
      </c>
      <c r="I89" s="24">
        <v>19263751.609999999</v>
      </c>
      <c r="J89" s="225">
        <v>0.24079689512499999</v>
      </c>
      <c r="K89" s="24">
        <v>60736248.390000001</v>
      </c>
    </row>
    <row r="90" spans="1:13" x14ac:dyDescent="0.25">
      <c r="A90" s="262"/>
      <c r="B90" s="174"/>
      <c r="C90" s="82"/>
      <c r="D90" s="88"/>
      <c r="E90" s="88"/>
      <c r="F90" s="83"/>
      <c r="G90" s="93"/>
      <c r="H90" s="77"/>
      <c r="I90" s="77"/>
      <c r="J90" s="239"/>
      <c r="K90" s="89"/>
    </row>
    <row r="91" spans="1:13" x14ac:dyDescent="0.25">
      <c r="A91" s="262" t="s">
        <v>9</v>
      </c>
      <c r="B91" s="175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63971412.55605381</v>
      </c>
      <c r="I91" s="85">
        <v>0</v>
      </c>
      <c r="J91" s="240">
        <v>0</v>
      </c>
      <c r="K91" s="85">
        <v>63971412.55605381</v>
      </c>
    </row>
    <row r="92" spans="1:13" x14ac:dyDescent="0.25">
      <c r="A92" s="262" t="s">
        <v>4</v>
      </c>
      <c r="B92" s="176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65120515.695067264</v>
      </c>
      <c r="I92" s="85">
        <v>36686368.581003621</v>
      </c>
      <c r="J92" s="240">
        <v>0.56336114954603367</v>
      </c>
      <c r="K92" s="85">
        <v>28434147.114063643</v>
      </c>
    </row>
    <row r="93" spans="1:13" x14ac:dyDescent="0.25">
      <c r="A93" s="19"/>
      <c r="B93" s="195" t="s">
        <v>25</v>
      </c>
      <c r="C93" s="199"/>
      <c r="D93" s="199"/>
      <c r="E93" s="199"/>
      <c r="F93" s="199"/>
      <c r="G93" s="200"/>
      <c r="H93" s="197">
        <v>129091928.25112107</v>
      </c>
      <c r="I93" s="197">
        <v>36686368.581003621</v>
      </c>
      <c r="J93" s="241">
        <v>0.28418793551242061</v>
      </c>
      <c r="K93" s="197">
        <v>92405559.670117453</v>
      </c>
    </row>
    <row r="94" spans="1:13" x14ac:dyDescent="0.25">
      <c r="A94" s="92"/>
      <c r="B94" s="98"/>
      <c r="C94" s="96"/>
      <c r="D94" s="99"/>
      <c r="E94" s="99"/>
      <c r="F94" s="177"/>
      <c r="G94" s="97"/>
      <c r="H94" s="90"/>
      <c r="I94" s="91"/>
      <c r="J94" s="242"/>
      <c r="K94" s="90"/>
    </row>
    <row r="95" spans="1:13" x14ac:dyDescent="0.25">
      <c r="A95" s="178" t="s">
        <v>4</v>
      </c>
      <c r="B95" s="124" t="s">
        <v>107</v>
      </c>
      <c r="C95" s="143">
        <v>44924</v>
      </c>
      <c r="D95" s="20">
        <v>7153</v>
      </c>
      <c r="E95" s="143">
        <v>45184</v>
      </c>
      <c r="F95" s="143">
        <v>45915</v>
      </c>
      <c r="G95" s="141" t="s">
        <v>118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98" t="s">
        <v>26</v>
      </c>
      <c r="C96" s="199"/>
      <c r="D96" s="199"/>
      <c r="E96" s="199"/>
      <c r="F96" s="199"/>
      <c r="G96" s="200"/>
      <c r="H96" s="142">
        <v>75000000</v>
      </c>
      <c r="I96" s="198">
        <v>0</v>
      </c>
      <c r="J96" s="244">
        <v>0</v>
      </c>
      <c r="K96" s="142">
        <v>75000000</v>
      </c>
    </row>
    <row r="97" spans="1:11" x14ac:dyDescent="0.25">
      <c r="A97" s="17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78" t="s">
        <v>4</v>
      </c>
      <c r="B98" s="126" t="s">
        <v>108</v>
      </c>
      <c r="C98" s="143">
        <v>44952</v>
      </c>
      <c r="D98" s="20">
        <v>7414</v>
      </c>
      <c r="E98" s="143">
        <v>45184</v>
      </c>
      <c r="F98" s="143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339"/>
      <c r="B99" s="198" t="s">
        <v>27</v>
      </c>
      <c r="C99" s="201"/>
      <c r="D99" s="202"/>
      <c r="E99" s="201"/>
      <c r="F99" s="201"/>
      <c r="G99" s="203"/>
      <c r="H99" s="142">
        <v>30000000</v>
      </c>
      <c r="I99" s="142">
        <v>0</v>
      </c>
      <c r="J99" s="246">
        <v>0</v>
      </c>
      <c r="K99" s="142">
        <v>30000000</v>
      </c>
    </row>
    <row r="100" spans="1:11" x14ac:dyDescent="0.25">
      <c r="A100" s="170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171" t="s">
        <v>110</v>
      </c>
      <c r="B102" s="171"/>
      <c r="C102" s="172"/>
      <c r="D102" s="172"/>
      <c r="E102" s="171"/>
      <c r="F102" s="171"/>
      <c r="G102" s="173"/>
      <c r="H102" s="40">
        <v>314091928.25112104</v>
      </c>
      <c r="I102" s="40">
        <v>55950120.191003621</v>
      </c>
      <c r="J102" s="248">
        <v>0.17813294503471191</v>
      </c>
      <c r="K102" s="40">
        <v>258141808.06011745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70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171" t="s">
        <v>111</v>
      </c>
      <c r="B106" s="179"/>
      <c r="C106" s="180"/>
      <c r="D106" s="180"/>
      <c r="E106" s="179"/>
      <c r="F106" s="179"/>
      <c r="G106" s="181"/>
      <c r="H106" s="40">
        <v>5936039975.2511215</v>
      </c>
      <c r="I106" s="40">
        <v>2933650988.7278681</v>
      </c>
      <c r="J106" s="248">
        <v>0.49421011330095721</v>
      </c>
      <c r="K106" s="40">
        <v>3002388986.5232534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182" t="s">
        <v>122</v>
      </c>
      <c r="B109" s="183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68" zoomScale="60" zoomScaleNormal="60" workbookViewId="0">
      <selection activeCell="E98" sqref="E9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7" t="s">
        <v>124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1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2.9369863013698629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9">
        <v>0.98356164383561639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126</v>
      </c>
      <c r="H10" s="119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1.6383561643835616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9">
        <v>0.63287671232876708</v>
      </c>
      <c r="H12" s="266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120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117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9">
        <v>2.4547945205479453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9">
        <v>1.3260273972602741</v>
      </c>
      <c r="H16" s="278">
        <v>15000000</v>
      </c>
      <c r="I16" s="266">
        <v>8062759.8300000001</v>
      </c>
      <c r="J16" s="302">
        <v>0.53751732200000002</v>
      </c>
      <c r="K16" s="119">
        <v>6937240.1699999999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9">
        <v>1.2465753424657535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9">
        <v>2.9397260273972603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118</v>
      </c>
      <c r="H19" s="278">
        <v>30000000</v>
      </c>
      <c r="I19" s="266">
        <v>27347829.900000002</v>
      </c>
      <c r="J19" s="302">
        <v>0.91159433000000012</v>
      </c>
      <c r="K19" s="119">
        <v>2652170.0999999978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9">
        <v>1.558904109589041</v>
      </c>
      <c r="H20" s="278">
        <v>43000000</v>
      </c>
      <c r="I20" s="266">
        <v>34712242.020000003</v>
      </c>
      <c r="J20" s="306">
        <v>0.8072614423255815</v>
      </c>
      <c r="K20" s="119">
        <v>8287757.9799999967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9">
        <v>2.5671232876712327</v>
      </c>
      <c r="H21" s="278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21">
        <v>47374</v>
      </c>
      <c r="G22" s="269">
        <v>3.7945205479452055</v>
      </c>
      <c r="H22" s="278">
        <v>215000000</v>
      </c>
      <c r="I22" s="266">
        <v>79284843.579999998</v>
      </c>
      <c r="J22" s="307">
        <v>0.36876671432558139</v>
      </c>
      <c r="K22" s="308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9">
        <v>2.2876712328767121</v>
      </c>
      <c r="H23" s="278">
        <v>20000000</v>
      </c>
      <c r="I23" s="266">
        <v>2000000</v>
      </c>
      <c r="J23" s="307">
        <v>0.1</v>
      </c>
      <c r="K23" s="27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9">
        <v>2.9260273972602739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9">
        <v>3.484931506849315</v>
      </c>
      <c r="H25" s="278">
        <v>30000000</v>
      </c>
      <c r="I25" s="266">
        <v>8975310.129999999</v>
      </c>
      <c r="J25" s="306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9">
        <v>3.9506849315068493</v>
      </c>
      <c r="H26" s="278">
        <v>115000000</v>
      </c>
      <c r="I26" s="266">
        <v>0</v>
      </c>
      <c r="J26" s="306">
        <v>0</v>
      </c>
      <c r="K26" s="278">
        <v>115000000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9">
        <v>3.9013698630136986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9">
        <v>3.904109589041096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9">
        <v>3.0739726027397261</v>
      </c>
      <c r="H29" s="291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9">
        <v>4.2958904109589042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262" t="s">
        <v>9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9">
        <v>4.8767123287671232</v>
      </c>
      <c r="H31" s="291">
        <v>34050000</v>
      </c>
      <c r="I31" s="266">
        <v>0</v>
      </c>
      <c r="J31" s="306">
        <v>0</v>
      </c>
      <c r="K31" s="278">
        <v>34050000</v>
      </c>
    </row>
    <row r="32" spans="1:11" x14ac:dyDescent="0.25">
      <c r="A32" s="262" t="s">
        <v>10</v>
      </c>
      <c r="B32" s="309" t="s">
        <v>73</v>
      </c>
      <c r="C32" s="263">
        <v>45397</v>
      </c>
      <c r="D32" s="264">
        <v>7403</v>
      </c>
      <c r="E32" s="263">
        <v>45645</v>
      </c>
      <c r="F32" s="263">
        <v>47588</v>
      </c>
      <c r="G32" s="269">
        <v>4.8767123287671232</v>
      </c>
      <c r="H32" s="291">
        <v>25950000</v>
      </c>
      <c r="I32" s="266">
        <v>0</v>
      </c>
      <c r="J32" s="306">
        <v>0</v>
      </c>
      <c r="K32" s="278">
        <v>25950000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9">
        <v>3.6602739726027398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2060000000</v>
      </c>
      <c r="I34" s="24">
        <v>853016056.6099999</v>
      </c>
      <c r="J34" s="225">
        <v>0.41408546437378635</v>
      </c>
      <c r="K34" s="24">
        <v>1206983943.3900001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>
        <v>1.0821917808219179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>
        <v>1.0821917808219179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129</v>
      </c>
      <c r="H38" s="297">
        <v>100000000</v>
      </c>
      <c r="I38" s="297">
        <v>72668186.299999997</v>
      </c>
      <c r="J38" s="310">
        <v>0.72668186299999993</v>
      </c>
      <c r="K38" s="285">
        <v>27331813.700000003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3.5835616438356164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9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3.5890410958904111</v>
      </c>
      <c r="H40" s="297">
        <v>104190000</v>
      </c>
      <c r="I40" s="297">
        <v>313250</v>
      </c>
      <c r="J40" s="310">
        <v>3.0065265380554754E-3</v>
      </c>
      <c r="K40" s="285">
        <v>103876750</v>
      </c>
    </row>
    <row r="41" spans="1:13" x14ac:dyDescent="0.25">
      <c r="A41" s="299" t="s">
        <v>6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3.5890410958904111</v>
      </c>
      <c r="H41" s="297">
        <v>21110000</v>
      </c>
      <c r="I41" s="297">
        <v>0</v>
      </c>
      <c r="J41" s="310">
        <v>0</v>
      </c>
      <c r="K41" s="285">
        <v>21110000</v>
      </c>
    </row>
    <row r="42" spans="1:13" x14ac:dyDescent="0.25">
      <c r="A42" s="21"/>
      <c r="B42" s="22" t="s">
        <v>44</v>
      </c>
      <c r="C42" s="204"/>
      <c r="D42" s="204"/>
      <c r="E42" s="204"/>
      <c r="F42" s="204"/>
      <c r="G42" s="62"/>
      <c r="H42" s="24">
        <v>545300000</v>
      </c>
      <c r="I42" s="24">
        <v>215767641.86000001</v>
      </c>
      <c r="J42" s="225">
        <v>0.39568612114432428</v>
      </c>
      <c r="K42" s="24">
        <v>329532358.13999999</v>
      </c>
    </row>
    <row r="43" spans="1:13" x14ac:dyDescent="0.25">
      <c r="A43" s="19"/>
      <c r="B43" s="25"/>
      <c r="C43" s="25"/>
      <c r="D43" s="25"/>
      <c r="E43" s="25"/>
      <c r="F43" s="25"/>
      <c r="G43" s="2"/>
      <c r="H43" s="25"/>
      <c r="I43" s="25"/>
      <c r="J43" s="226"/>
      <c r="K43" s="27"/>
      <c r="M43" s="134"/>
    </row>
    <row r="44" spans="1:13" x14ac:dyDescent="0.25">
      <c r="A44" s="138" t="s">
        <v>4</v>
      </c>
      <c r="B44" s="290" t="s">
        <v>80</v>
      </c>
      <c r="C44" s="263">
        <v>42755</v>
      </c>
      <c r="D44" s="264">
        <v>6023</v>
      </c>
      <c r="E44" s="263">
        <v>43105</v>
      </c>
      <c r="F44" s="263">
        <v>45854</v>
      </c>
      <c r="G44" s="284" t="s">
        <v>115</v>
      </c>
      <c r="H44" s="278">
        <v>150000000</v>
      </c>
      <c r="I44" s="278">
        <v>148801129.81</v>
      </c>
      <c r="J44" s="311">
        <v>0.9920075320666667</v>
      </c>
      <c r="K44" s="85">
        <v>1198870.1899999976</v>
      </c>
    </row>
    <row r="45" spans="1:13" x14ac:dyDescent="0.25">
      <c r="A45" s="138" t="s">
        <v>4</v>
      </c>
      <c r="B45" s="290" t="s">
        <v>90</v>
      </c>
      <c r="C45" s="263">
        <v>43095</v>
      </c>
      <c r="D45" s="264">
        <v>6143</v>
      </c>
      <c r="E45" s="263">
        <v>43319</v>
      </c>
      <c r="F45" s="263">
        <v>46185</v>
      </c>
      <c r="G45" s="284">
        <v>1.0328767123287672</v>
      </c>
      <c r="H45" s="278">
        <v>150000000</v>
      </c>
      <c r="I45" s="278">
        <v>130921741.74000001</v>
      </c>
      <c r="J45" s="311">
        <v>0.87281161160000009</v>
      </c>
      <c r="K45" s="85">
        <v>19078258.25999999</v>
      </c>
    </row>
    <row r="46" spans="1:13" x14ac:dyDescent="0.25">
      <c r="A46" s="138" t="s">
        <v>4</v>
      </c>
      <c r="B46" s="292" t="s">
        <v>89</v>
      </c>
      <c r="C46" s="263">
        <v>43404</v>
      </c>
      <c r="D46" s="264">
        <v>6347</v>
      </c>
      <c r="E46" s="263">
        <v>43665</v>
      </c>
      <c r="F46" s="263">
        <v>46045</v>
      </c>
      <c r="G46" s="284">
        <v>0.64931506849315068</v>
      </c>
      <c r="H46" s="278">
        <v>170000000</v>
      </c>
      <c r="I46" s="278">
        <v>157965758.61000001</v>
      </c>
      <c r="J46" s="311">
        <v>0.92921034476470599</v>
      </c>
      <c r="K46" s="85">
        <v>12034241.389999986</v>
      </c>
    </row>
    <row r="47" spans="1:13" x14ac:dyDescent="0.25">
      <c r="A47" s="138" t="s">
        <v>9</v>
      </c>
      <c r="B47" s="290" t="s">
        <v>92</v>
      </c>
      <c r="C47" s="263">
        <v>42965</v>
      </c>
      <c r="D47" s="264">
        <v>6237</v>
      </c>
      <c r="E47" s="263">
        <v>43437</v>
      </c>
      <c r="F47" s="263">
        <v>45813</v>
      </c>
      <c r="G47" s="284" t="s">
        <v>130</v>
      </c>
      <c r="H47" s="278">
        <v>100000000</v>
      </c>
      <c r="I47" s="278">
        <v>87251356.810000002</v>
      </c>
      <c r="J47" s="311">
        <v>0.87251356810000003</v>
      </c>
      <c r="K47" s="85">
        <v>12748643.189999998</v>
      </c>
    </row>
    <row r="48" spans="1:13" x14ac:dyDescent="0.25">
      <c r="A48" s="138" t="s">
        <v>9</v>
      </c>
      <c r="B48" s="290" t="s">
        <v>88</v>
      </c>
      <c r="C48" s="263">
        <v>42965</v>
      </c>
      <c r="D48" s="264">
        <v>6235</v>
      </c>
      <c r="E48" s="263">
        <v>43427</v>
      </c>
      <c r="F48" s="263">
        <v>45990</v>
      </c>
      <c r="G48" s="284" t="s">
        <v>117</v>
      </c>
      <c r="H48" s="278">
        <v>100000000</v>
      </c>
      <c r="I48" s="278">
        <v>80270580.949999988</v>
      </c>
      <c r="J48" s="311">
        <v>0.80270580949999992</v>
      </c>
      <c r="K48" s="85">
        <v>19729419.050000012</v>
      </c>
    </row>
    <row r="49" spans="1:13" x14ac:dyDescent="0.25">
      <c r="A49" s="138" t="s">
        <v>9</v>
      </c>
      <c r="B49" s="290" t="s">
        <v>93</v>
      </c>
      <c r="C49" s="263">
        <v>41733</v>
      </c>
      <c r="D49" s="264">
        <v>5301</v>
      </c>
      <c r="E49" s="263">
        <v>41941</v>
      </c>
      <c r="F49" s="263">
        <v>45838</v>
      </c>
      <c r="G49" s="284" t="s">
        <v>130</v>
      </c>
      <c r="H49" s="278">
        <v>222076000</v>
      </c>
      <c r="I49" s="293">
        <v>204850299.20000002</v>
      </c>
      <c r="J49" s="311">
        <v>0.92243330751634589</v>
      </c>
      <c r="K49" s="85">
        <v>17225700.799999982</v>
      </c>
    </row>
    <row r="50" spans="1:13" x14ac:dyDescent="0.25">
      <c r="A50" s="138" t="s">
        <v>9</v>
      </c>
      <c r="B50" s="290" t="s">
        <v>87</v>
      </c>
      <c r="C50" s="263">
        <v>43224</v>
      </c>
      <c r="D50" s="264">
        <v>6151</v>
      </c>
      <c r="E50" s="263">
        <v>43361</v>
      </c>
      <c r="F50" s="263">
        <v>45919</v>
      </c>
      <c r="G50" s="284" t="s">
        <v>120</v>
      </c>
      <c r="H50" s="278">
        <v>400000000</v>
      </c>
      <c r="I50" s="278">
        <v>394388522.90000004</v>
      </c>
      <c r="J50" s="311">
        <v>0.98597130725000004</v>
      </c>
      <c r="K50" s="85">
        <v>5611477.0999999642</v>
      </c>
    </row>
    <row r="51" spans="1:13" x14ac:dyDescent="0.25">
      <c r="A51" s="138" t="s">
        <v>9</v>
      </c>
      <c r="B51" s="290" t="s">
        <v>91</v>
      </c>
      <c r="C51" s="263">
        <v>42641</v>
      </c>
      <c r="D51" s="264">
        <v>6024</v>
      </c>
      <c r="E51" s="263">
        <v>43104</v>
      </c>
      <c r="F51" s="263">
        <v>46403</v>
      </c>
      <c r="G51" s="284">
        <v>1.6301369863013699</v>
      </c>
      <c r="H51" s="278">
        <v>100000000</v>
      </c>
      <c r="I51" s="278">
        <v>92706138.980000004</v>
      </c>
      <c r="J51" s="311">
        <v>0.92706138980000008</v>
      </c>
      <c r="K51" s="85">
        <v>7293861.0199999958</v>
      </c>
    </row>
    <row r="52" spans="1:13" x14ac:dyDescent="0.25">
      <c r="A52" s="138" t="s">
        <v>9</v>
      </c>
      <c r="B52" s="290" t="s">
        <v>86</v>
      </c>
      <c r="C52" s="263">
        <v>44067</v>
      </c>
      <c r="D52" s="264">
        <v>6684</v>
      </c>
      <c r="E52" s="263">
        <v>44188</v>
      </c>
      <c r="F52" s="263">
        <v>46015</v>
      </c>
      <c r="G52" s="284" t="s">
        <v>129</v>
      </c>
      <c r="H52" s="278">
        <v>212000000</v>
      </c>
      <c r="I52" s="278">
        <v>122903390.33</v>
      </c>
      <c r="J52" s="311">
        <v>0.57973297325471695</v>
      </c>
      <c r="K52" s="85">
        <v>89096609.670000002</v>
      </c>
    </row>
    <row r="53" spans="1:13" x14ac:dyDescent="0.25">
      <c r="A53" s="138" t="s">
        <v>4</v>
      </c>
      <c r="B53" s="290" t="s">
        <v>85</v>
      </c>
      <c r="C53" s="263">
        <v>44144</v>
      </c>
      <c r="D53" s="264">
        <v>6876</v>
      </c>
      <c r="E53" s="263">
        <v>44546</v>
      </c>
      <c r="F53" s="263">
        <v>46373</v>
      </c>
      <c r="G53" s="284">
        <v>1.547945205479452</v>
      </c>
      <c r="H53" s="278">
        <v>250000000</v>
      </c>
      <c r="I53" s="278">
        <v>93431179.849999994</v>
      </c>
      <c r="J53" s="311">
        <v>0.37372471939999996</v>
      </c>
      <c r="K53" s="85">
        <v>156568820.15000001</v>
      </c>
    </row>
    <row r="54" spans="1:13" ht="26.25" x14ac:dyDescent="0.25">
      <c r="A54" s="138" t="s">
        <v>9</v>
      </c>
      <c r="B54" s="158" t="s">
        <v>83</v>
      </c>
      <c r="C54" s="263">
        <v>43893</v>
      </c>
      <c r="D54" s="264">
        <v>6897</v>
      </c>
      <c r="E54" s="263">
        <v>44652</v>
      </c>
      <c r="F54" s="263">
        <v>47578</v>
      </c>
      <c r="G54" s="284">
        <v>4.8493150684931505</v>
      </c>
      <c r="H54" s="278">
        <v>100000000</v>
      </c>
      <c r="I54" s="278">
        <v>25926252.190000001</v>
      </c>
      <c r="J54" s="311">
        <v>0.25926252189999999</v>
      </c>
      <c r="K54" s="85">
        <v>74073747.810000002</v>
      </c>
    </row>
    <row r="55" spans="1:13" x14ac:dyDescent="0.25">
      <c r="A55" s="138" t="s">
        <v>9</v>
      </c>
      <c r="B55" s="139" t="s">
        <v>84</v>
      </c>
      <c r="C55" s="263">
        <v>44061</v>
      </c>
      <c r="D55" s="264">
        <v>7124</v>
      </c>
      <c r="E55" s="263">
        <v>45114</v>
      </c>
      <c r="F55" s="263">
        <v>46944</v>
      </c>
      <c r="G55" s="284">
        <v>3.1123287671232878</v>
      </c>
      <c r="H55" s="278">
        <v>52292000</v>
      </c>
      <c r="I55" s="278">
        <v>5802379.2200000007</v>
      </c>
      <c r="J55" s="311">
        <v>0.11096112636732197</v>
      </c>
      <c r="K55" s="85">
        <v>46489620.780000001</v>
      </c>
    </row>
    <row r="56" spans="1:13" x14ac:dyDescent="0.25">
      <c r="A56" s="138" t="s">
        <v>9</v>
      </c>
      <c r="B56" s="139" t="s">
        <v>82</v>
      </c>
      <c r="C56" s="263">
        <v>45050</v>
      </c>
      <c r="D56" s="264">
        <v>7182</v>
      </c>
      <c r="E56" s="263">
        <v>45217</v>
      </c>
      <c r="F56" s="263">
        <v>47050</v>
      </c>
      <c r="G56" s="284">
        <v>3.4027397260273973</v>
      </c>
      <c r="H56" s="278">
        <v>160000000</v>
      </c>
      <c r="I56" s="278">
        <v>1574442.25</v>
      </c>
      <c r="J56" s="311">
        <v>9.8402640624999996E-3</v>
      </c>
      <c r="K56" s="85">
        <v>158425557.75</v>
      </c>
    </row>
    <row r="57" spans="1:13" x14ac:dyDescent="0.25">
      <c r="A57" s="21"/>
      <c r="B57" s="22" t="s">
        <v>13</v>
      </c>
      <c r="C57" s="204"/>
      <c r="D57" s="204"/>
      <c r="E57" s="204"/>
      <c r="F57" s="204"/>
      <c r="G57" s="62"/>
      <c r="H57" s="24">
        <v>2166368000</v>
      </c>
      <c r="I57" s="24">
        <v>1546793172.8400002</v>
      </c>
      <c r="J57" s="225">
        <v>0.71400296387317397</v>
      </c>
      <c r="K57" s="24">
        <v>619574827.15999997</v>
      </c>
    </row>
    <row r="58" spans="1:13" x14ac:dyDescent="0.25">
      <c r="A58" s="19"/>
      <c r="B58" s="25"/>
      <c r="C58" s="25"/>
      <c r="D58" s="25"/>
      <c r="E58" s="25"/>
      <c r="F58" s="25"/>
      <c r="G58" s="2"/>
      <c r="H58" s="25"/>
      <c r="I58" s="25"/>
      <c r="J58" s="228"/>
      <c r="K58" s="27"/>
    </row>
    <row r="59" spans="1:13" x14ac:dyDescent="0.25">
      <c r="A59" s="138" t="s">
        <v>9</v>
      </c>
      <c r="B59" s="290" t="s">
        <v>98</v>
      </c>
      <c r="C59" s="263">
        <v>42975</v>
      </c>
      <c r="D59" s="264">
        <v>6235</v>
      </c>
      <c r="E59" s="263">
        <v>43427</v>
      </c>
      <c r="F59" s="263">
        <v>46006</v>
      </c>
      <c r="G59" s="140" t="s">
        <v>129</v>
      </c>
      <c r="H59" s="278">
        <v>42857143</v>
      </c>
      <c r="I59" s="278">
        <v>36619928.880000003</v>
      </c>
      <c r="J59" s="311">
        <v>0.85446500435178341</v>
      </c>
      <c r="K59" s="85">
        <v>6237214.1199999973</v>
      </c>
      <c r="M59" s="134"/>
    </row>
    <row r="60" spans="1:13" x14ac:dyDescent="0.25">
      <c r="A60" s="138" t="s">
        <v>9</v>
      </c>
      <c r="B60" s="290" t="s">
        <v>91</v>
      </c>
      <c r="C60" s="263">
        <v>42640</v>
      </c>
      <c r="D60" s="264">
        <v>6024</v>
      </c>
      <c r="E60" s="263">
        <v>43104</v>
      </c>
      <c r="F60" s="263">
        <v>46065</v>
      </c>
      <c r="G60" s="140">
        <v>0.70410958904109588</v>
      </c>
      <c r="H60" s="278">
        <v>42750000</v>
      </c>
      <c r="I60" s="278">
        <v>36695088.579999998</v>
      </c>
      <c r="J60" s="311">
        <v>0.85836464514619881</v>
      </c>
      <c r="K60" s="278">
        <v>6054911.4200000018</v>
      </c>
    </row>
    <row r="61" spans="1:13" x14ac:dyDescent="0.25">
      <c r="A61" s="138" t="s">
        <v>9</v>
      </c>
      <c r="B61" s="290" t="s">
        <v>95</v>
      </c>
      <c r="C61" s="263">
        <v>44516</v>
      </c>
      <c r="D61" s="264">
        <v>6898</v>
      </c>
      <c r="E61" s="263">
        <v>44652</v>
      </c>
      <c r="F61" s="263">
        <v>47219</v>
      </c>
      <c r="G61" s="140">
        <v>3.8657534246575342</v>
      </c>
      <c r="H61" s="278">
        <v>354245764</v>
      </c>
      <c r="I61" s="278">
        <v>58290405.519999996</v>
      </c>
      <c r="J61" s="311">
        <v>0.16454792532113383</v>
      </c>
      <c r="K61" s="278">
        <v>295955358.48000002</v>
      </c>
    </row>
    <row r="62" spans="1:13" x14ac:dyDescent="0.25">
      <c r="A62" s="138" t="s">
        <v>9</v>
      </c>
      <c r="B62" s="290" t="s">
        <v>96</v>
      </c>
      <c r="C62" s="263">
        <v>43948</v>
      </c>
      <c r="D62" s="264">
        <v>7119</v>
      </c>
      <c r="E62" s="263">
        <v>45113</v>
      </c>
      <c r="F62" s="263">
        <v>46948</v>
      </c>
      <c r="G62" s="140">
        <v>3.1232876712328768</v>
      </c>
      <c r="H62" s="291">
        <v>220000000</v>
      </c>
      <c r="I62" s="291">
        <v>31290071</v>
      </c>
      <c r="J62" s="313">
        <v>0.14222759545454544</v>
      </c>
      <c r="K62" s="278">
        <v>188709929</v>
      </c>
    </row>
    <row r="63" spans="1:13" x14ac:dyDescent="0.25">
      <c r="A63" s="138" t="s">
        <v>4</v>
      </c>
      <c r="B63" s="290" t="s">
        <v>94</v>
      </c>
      <c r="C63" s="263">
        <v>44995</v>
      </c>
      <c r="D63" s="264">
        <v>7153</v>
      </c>
      <c r="E63" s="263">
        <v>45184</v>
      </c>
      <c r="F63" s="263">
        <v>46657</v>
      </c>
      <c r="G63" s="140">
        <v>2.3260273972602739</v>
      </c>
      <c r="H63" s="291">
        <v>45000000</v>
      </c>
      <c r="I63" s="291">
        <v>35000</v>
      </c>
      <c r="J63" s="313">
        <v>7.7777777777777773E-4</v>
      </c>
      <c r="K63" s="314">
        <v>44965000</v>
      </c>
    </row>
    <row r="64" spans="1:13" x14ac:dyDescent="0.25">
      <c r="A64" s="21"/>
      <c r="B64" s="22" t="s">
        <v>14</v>
      </c>
      <c r="C64" s="204"/>
      <c r="D64" s="204"/>
      <c r="E64" s="204"/>
      <c r="F64" s="204"/>
      <c r="G64" s="62"/>
      <c r="H64" s="101">
        <v>704852907</v>
      </c>
      <c r="I64" s="101">
        <v>162930493.98000002</v>
      </c>
      <c r="J64" s="225">
        <v>0.23115531249415705</v>
      </c>
      <c r="K64" s="101">
        <v>541922413.01999998</v>
      </c>
    </row>
    <row r="65" spans="1:11" x14ac:dyDescent="0.25">
      <c r="A65" s="19"/>
      <c r="B65" s="29"/>
      <c r="C65" s="30"/>
      <c r="D65" s="30"/>
      <c r="E65" s="30"/>
      <c r="F65" s="30"/>
      <c r="G65" s="3"/>
      <c r="H65" s="31"/>
      <c r="I65" s="31"/>
      <c r="J65" s="229"/>
      <c r="K65" s="31"/>
    </row>
    <row r="66" spans="1:11" x14ac:dyDescent="0.25">
      <c r="A66" s="262" t="s">
        <v>5</v>
      </c>
      <c r="B66" s="286" t="s">
        <v>100</v>
      </c>
      <c r="C66" s="263">
        <v>42649</v>
      </c>
      <c r="D66" s="264">
        <v>6215</v>
      </c>
      <c r="E66" s="263">
        <v>43404</v>
      </c>
      <c r="F66" s="263">
        <v>45838</v>
      </c>
      <c r="G66" s="140" t="s">
        <v>130</v>
      </c>
      <c r="H66" s="266">
        <v>9418840</v>
      </c>
      <c r="I66" s="266">
        <v>8241592.1996560004</v>
      </c>
      <c r="J66" s="330">
        <v>0.87501138140747692</v>
      </c>
      <c r="K66" s="119">
        <v>1177247.8003439996</v>
      </c>
    </row>
    <row r="67" spans="1:11" x14ac:dyDescent="0.25">
      <c r="A67" s="21"/>
      <c r="B67" s="22" t="s">
        <v>45</v>
      </c>
      <c r="C67" s="204"/>
      <c r="D67" s="204"/>
      <c r="E67" s="204"/>
      <c r="F67" s="204"/>
      <c r="G67" s="62"/>
      <c r="H67" s="101">
        <v>9418840</v>
      </c>
      <c r="I67" s="101">
        <v>8241592.1996560004</v>
      </c>
      <c r="J67" s="225">
        <v>0.87501138140747692</v>
      </c>
      <c r="K67" s="101">
        <v>1177247.8003439996</v>
      </c>
    </row>
    <row r="68" spans="1:11" x14ac:dyDescent="0.25">
      <c r="A68" s="17"/>
      <c r="B68" s="33"/>
      <c r="C68" s="69"/>
      <c r="D68" s="69"/>
      <c r="E68" s="69"/>
      <c r="F68" s="69"/>
      <c r="G68" s="67"/>
      <c r="H68" s="68"/>
      <c r="I68" s="68"/>
      <c r="J68" s="230"/>
      <c r="K68" s="68"/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129</v>
      </c>
      <c r="H69" s="108">
        <v>21600000</v>
      </c>
      <c r="I69" s="119">
        <v>21180854.869999997</v>
      </c>
      <c r="J69" s="307">
        <v>0.98059513287037026</v>
      </c>
      <c r="K69" s="119">
        <v>419145.13000000268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129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32000000</v>
      </c>
      <c r="I71" s="24">
        <v>25566122.699999996</v>
      </c>
      <c r="J71" s="225">
        <v>0.79894133437499981</v>
      </c>
      <c r="K71" s="24">
        <v>6433877.3000000045</v>
      </c>
    </row>
    <row r="72" spans="1:11" x14ac:dyDescent="0.25">
      <c r="A72" s="17"/>
      <c r="B72" s="33"/>
      <c r="C72" s="18"/>
      <c r="D72" s="18"/>
      <c r="E72" s="59"/>
      <c r="F72" s="16"/>
      <c r="G72" s="58"/>
      <c r="H72" s="60"/>
      <c r="I72" s="60"/>
      <c r="J72" s="231"/>
      <c r="K72" s="60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2.7890410958904108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62"/>
      <c r="H74" s="74">
        <v>94000000</v>
      </c>
      <c r="I74" s="74">
        <v>60762535.569999993</v>
      </c>
      <c r="J74" s="332">
        <v>0.64640995287234038</v>
      </c>
      <c r="K74" s="76">
        <v>33237464.430000007</v>
      </c>
    </row>
    <row r="75" spans="1:11" x14ac:dyDescent="0.25">
      <c r="A75" s="153"/>
      <c r="B75" s="81"/>
      <c r="C75" s="82"/>
      <c r="D75" s="82"/>
      <c r="E75" s="82"/>
      <c r="F75" s="83"/>
      <c r="G75" s="80"/>
      <c r="H75" s="79"/>
      <c r="I75" s="77"/>
      <c r="J75" s="239"/>
      <c r="K75" s="77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5611939747</v>
      </c>
      <c r="I77" s="40">
        <v>2873077615.759656</v>
      </c>
      <c r="J77" s="248">
        <v>0.51195802971611193</v>
      </c>
      <c r="K77" s="40">
        <v>2738862131.240344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4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14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116"/>
      <c r="K80" s="116"/>
    </row>
    <row r="81" spans="1:13" ht="18.75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117"/>
      <c r="K81" s="117"/>
    </row>
    <row r="82" spans="1:13" x14ac:dyDescent="0.25">
      <c r="A82" s="11"/>
      <c r="B82" s="10"/>
      <c r="C82" s="10"/>
      <c r="D82" s="10"/>
      <c r="E82" s="10"/>
      <c r="F82" s="10"/>
      <c r="H82" s="10"/>
      <c r="I82" s="10"/>
      <c r="J82" s="10"/>
      <c r="K82" s="10"/>
    </row>
    <row r="83" spans="1:13" ht="23.25" customHeight="1" x14ac:dyDescent="0.25">
      <c r="A83" s="379" t="s">
        <v>33</v>
      </c>
      <c r="B83" s="381" t="s">
        <v>34</v>
      </c>
      <c r="C83" s="383" t="s">
        <v>35</v>
      </c>
      <c r="D83" s="385" t="s">
        <v>37</v>
      </c>
      <c r="E83" s="386"/>
      <c r="F83" s="383" t="s">
        <v>38</v>
      </c>
      <c r="G83" s="371" t="s">
        <v>39</v>
      </c>
      <c r="H83" s="373" t="s">
        <v>40</v>
      </c>
      <c r="I83" s="375" t="s">
        <v>41</v>
      </c>
      <c r="J83" s="376"/>
      <c r="K83" s="377" t="s">
        <v>42</v>
      </c>
    </row>
    <row r="84" spans="1:13" ht="23.25" customHeight="1" x14ac:dyDescent="0.25">
      <c r="A84" s="380" t="s">
        <v>0</v>
      </c>
      <c r="B84" s="382"/>
      <c r="C84" s="384"/>
      <c r="D84" s="12" t="s">
        <v>2</v>
      </c>
      <c r="E84" s="13" t="s">
        <v>36</v>
      </c>
      <c r="F84" s="384"/>
      <c r="G84" s="372"/>
      <c r="H84" s="374"/>
      <c r="I84" s="13" t="s">
        <v>1</v>
      </c>
      <c r="J84" s="13" t="s">
        <v>3</v>
      </c>
      <c r="K84" s="378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78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45888</v>
      </c>
      <c r="G86" s="140" t="s">
        <v>116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47232</v>
      </c>
      <c r="G87" s="140">
        <v>3.9013698630136986</v>
      </c>
      <c r="H87" s="278">
        <v>60000000</v>
      </c>
      <c r="I87" s="278">
        <v>207510</v>
      </c>
      <c r="J87" s="240">
        <v>3.4585000000000002E-3</v>
      </c>
      <c r="K87" s="85">
        <v>59792490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62"/>
      <c r="H88" s="24">
        <v>80000000</v>
      </c>
      <c r="I88" s="24">
        <v>19263751.609999999</v>
      </c>
      <c r="J88" s="225">
        <v>0.24079689512499999</v>
      </c>
      <c r="K88" s="24">
        <v>60736248.390000001</v>
      </c>
    </row>
    <row r="89" spans="1:13" x14ac:dyDescent="0.25">
      <c r="A89" s="19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3.9506849315068493</v>
      </c>
      <c r="H90" s="85">
        <v>63279733.850845575</v>
      </c>
      <c r="I90" s="85">
        <v>0</v>
      </c>
      <c r="J90" s="240">
        <v>0</v>
      </c>
      <c r="K90" s="85">
        <v>63279733.850845575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4.2958904109589042</v>
      </c>
      <c r="H91" s="85">
        <v>64416412.531189352</v>
      </c>
      <c r="I91" s="85">
        <v>57579164.40378762</v>
      </c>
      <c r="J91" s="240">
        <v>0.89385860126732064</v>
      </c>
      <c r="K91" s="85">
        <v>6837248.1274017319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200"/>
      <c r="H92" s="197">
        <v>127696146.38203493</v>
      </c>
      <c r="I92" s="197">
        <v>57579164.40378762</v>
      </c>
      <c r="J92" s="241">
        <v>0.45090761182036898</v>
      </c>
      <c r="K92" s="197">
        <v>70116981.978247315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45915</v>
      </c>
      <c r="G94" s="141" t="s">
        <v>120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118"/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118" t="s">
        <v>4</v>
      </c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3.6602739726027398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339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118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0</v>
      </c>
      <c r="J100" s="243">
        <v>0</v>
      </c>
      <c r="K100" s="119">
        <v>101606009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0</v>
      </c>
      <c r="J101" s="246">
        <v>0</v>
      </c>
      <c r="K101" s="142">
        <v>101606009</v>
      </c>
    </row>
    <row r="102" spans="1:11" x14ac:dyDescent="0.25">
      <c r="A102" s="153"/>
      <c r="B102" s="81"/>
      <c r="C102" s="82"/>
      <c r="D102" s="82"/>
      <c r="E102" s="82"/>
      <c r="F102" s="83"/>
      <c r="G102" s="80"/>
      <c r="H102" s="79"/>
      <c r="I102" s="77"/>
      <c r="J102" s="239"/>
      <c r="K102" s="7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414302155.3820349</v>
      </c>
      <c r="I104" s="40">
        <v>76842916.013787627</v>
      </c>
      <c r="J104" s="248">
        <v>0.18547554005102748</v>
      </c>
      <c r="K104" s="40">
        <v>337459239.36824733</v>
      </c>
    </row>
    <row r="105" spans="1:11" x14ac:dyDescent="0.25">
      <c r="A105" s="41"/>
      <c r="B105" s="41"/>
      <c r="C105" s="42"/>
      <c r="D105" s="42"/>
      <c r="E105" s="41"/>
      <c r="F105" s="41"/>
      <c r="G105" s="7"/>
      <c r="H105" s="43"/>
      <c r="I105" s="44"/>
      <c r="J105" s="235"/>
      <c r="K105" s="43"/>
    </row>
    <row r="106" spans="1:11" x14ac:dyDescent="0.25">
      <c r="A106" s="153"/>
      <c r="B106" s="154"/>
      <c r="C106" s="46"/>
      <c r="D106" s="46"/>
      <c r="E106" s="46"/>
      <c r="F106" s="46"/>
      <c r="G106" s="95"/>
      <c r="H106" s="94"/>
      <c r="I106" s="94"/>
      <c r="J106" s="329"/>
      <c r="K106" s="94"/>
    </row>
    <row r="107" spans="1:11" x14ac:dyDescent="0.25">
      <c r="A107" s="47"/>
      <c r="B107" s="47"/>
      <c r="C107" s="48"/>
      <c r="D107" s="48"/>
      <c r="E107" s="47"/>
      <c r="F107" s="47"/>
      <c r="G107" s="9"/>
      <c r="H107" s="49"/>
      <c r="I107" s="50"/>
      <c r="J107" s="254"/>
      <c r="K107" s="49"/>
    </row>
    <row r="108" spans="1:11" x14ac:dyDescent="0.25">
      <c r="A108" s="38" t="s">
        <v>111</v>
      </c>
      <c r="B108" s="35"/>
      <c r="C108" s="34"/>
      <c r="D108" s="34"/>
      <c r="E108" s="35"/>
      <c r="F108" s="35"/>
      <c r="G108" s="5"/>
      <c r="H108" s="40">
        <v>6026241902.3820353</v>
      </c>
      <c r="I108" s="40">
        <v>2949920531.7734437</v>
      </c>
      <c r="J108" s="248">
        <v>0.48951246557284861</v>
      </c>
      <c r="K108" s="40">
        <v>3076321370.6085916</v>
      </c>
    </row>
    <row r="109" spans="1:11" x14ac:dyDescent="0.25">
      <c r="A109" s="41"/>
      <c r="B109" s="41"/>
      <c r="C109" s="42"/>
      <c r="D109" s="42"/>
      <c r="E109" s="41"/>
      <c r="F109" s="41"/>
      <c r="G109" s="7"/>
      <c r="H109" s="51"/>
      <c r="I109" s="52"/>
      <c r="J109" s="53"/>
      <c r="K109" s="51"/>
    </row>
    <row r="110" spans="1:11" x14ac:dyDescent="0.25">
      <c r="A110" s="46"/>
      <c r="B110" s="46"/>
      <c r="C110" s="46"/>
      <c r="D110" s="46"/>
      <c r="E110" s="46"/>
      <c r="F110" s="46"/>
      <c r="G110" s="8"/>
      <c r="H110" s="54"/>
      <c r="I110" s="54"/>
      <c r="J110" s="54"/>
      <c r="K110" s="54"/>
    </row>
    <row r="111" spans="1:11" x14ac:dyDescent="0.25">
      <c r="A111" s="57" t="s">
        <v>125</v>
      </c>
      <c r="B111" s="55"/>
      <c r="C111" s="46"/>
      <c r="D111" s="46"/>
      <c r="E111" s="46"/>
      <c r="F111" s="46"/>
      <c r="G111" s="8"/>
      <c r="H111" s="10"/>
      <c r="I111" s="10"/>
      <c r="J111" s="10"/>
      <c r="K111" s="10"/>
    </row>
    <row r="112" spans="1:11" x14ac:dyDescent="0.25">
      <c r="A112" s="10"/>
      <c r="B112" s="56"/>
      <c r="C112" s="10"/>
      <c r="D112" s="10"/>
      <c r="E112" s="10"/>
      <c r="F112" s="10"/>
      <c r="H112" s="10"/>
      <c r="I112" s="10"/>
      <c r="J112" s="10"/>
      <c r="K112" s="10"/>
    </row>
  </sheetData>
  <mergeCells count="20"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60" zoomScaleNormal="6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7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404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1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2.8547945205479452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9">
        <v>0.90136986301369859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>
        <v>0</v>
      </c>
      <c r="H10" s="345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1.5561643835616439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9">
        <v>0.55068493150684927</v>
      </c>
      <c r="H12" s="266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116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118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9">
        <v>2.3726027397260272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9">
        <v>1.2438356164383562</v>
      </c>
      <c r="H16" s="278">
        <v>15000000</v>
      </c>
      <c r="I16" s="266">
        <v>8062759.8300000001</v>
      </c>
      <c r="J16" s="302">
        <v>0.53751732200000002</v>
      </c>
      <c r="K16" s="119">
        <v>6937240.1699999999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9">
        <v>1.1643835616438356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9">
        <v>2.8575342465753426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120</v>
      </c>
      <c r="H19" s="278">
        <v>30000000</v>
      </c>
      <c r="I19" s="266">
        <v>27347829.900000002</v>
      </c>
      <c r="J19" s="302">
        <v>0.91159433000000012</v>
      </c>
      <c r="K19" s="119">
        <v>2652170.0999999978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9">
        <v>1.4767123287671233</v>
      </c>
      <c r="H20" s="278">
        <v>43000000</v>
      </c>
      <c r="I20" s="266">
        <v>36562082.020000003</v>
      </c>
      <c r="J20" s="306">
        <v>0.8502809772093024</v>
      </c>
      <c r="K20" s="119">
        <v>6437917.9799999967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9">
        <v>2.484931506849315</v>
      </c>
      <c r="H21" s="278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21">
        <v>47374</v>
      </c>
      <c r="G22" s="269">
        <v>3.7123287671232879</v>
      </c>
      <c r="H22" s="278">
        <v>215000000</v>
      </c>
      <c r="I22" s="266">
        <v>79284843.579999998</v>
      </c>
      <c r="J22" s="307">
        <v>0.36876671432558139</v>
      </c>
      <c r="K22" s="308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9">
        <v>2.2054794520547945</v>
      </c>
      <c r="H23" s="278">
        <v>20000000</v>
      </c>
      <c r="I23" s="266">
        <v>2000000</v>
      </c>
      <c r="J23" s="307">
        <v>0.1</v>
      </c>
      <c r="K23" s="27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9">
        <v>2.8438356164383563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9">
        <v>3.4027397260273973</v>
      </c>
      <c r="H25" s="278">
        <v>30000000</v>
      </c>
      <c r="I25" s="266">
        <v>8975310.129999999</v>
      </c>
      <c r="J25" s="306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9">
        <v>3.8684931506849316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9">
        <v>3.8191780821917809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9">
        <v>3.8219178082191783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9">
        <v>2.9917808219178084</v>
      </c>
      <c r="H29" s="291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9">
        <v>4.2136986301369861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262" t="s">
        <v>9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9">
        <v>4.7945205479452051</v>
      </c>
      <c r="H31" s="291">
        <v>34050000</v>
      </c>
      <c r="I31" s="266">
        <v>0</v>
      </c>
      <c r="J31" s="306">
        <v>0</v>
      </c>
      <c r="K31" s="278">
        <v>34050000</v>
      </c>
    </row>
    <row r="32" spans="1:11" x14ac:dyDescent="0.25">
      <c r="A32" s="262" t="s">
        <v>10</v>
      </c>
      <c r="B32" s="309" t="s">
        <v>73</v>
      </c>
      <c r="C32" s="263">
        <v>45397</v>
      </c>
      <c r="D32" s="264">
        <v>7403</v>
      </c>
      <c r="E32" s="263">
        <v>45645</v>
      </c>
      <c r="F32" s="263">
        <v>47588</v>
      </c>
      <c r="G32" s="269">
        <v>3.5780821917808221</v>
      </c>
      <c r="H32" s="291">
        <v>25950000</v>
      </c>
      <c r="I32" s="266">
        <v>0</v>
      </c>
      <c r="J32" s="306">
        <v>0</v>
      </c>
      <c r="K32" s="278">
        <v>25950000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9">
        <v>4.7945205479452051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2060000000</v>
      </c>
      <c r="I34" s="24">
        <v>859941648.6099999</v>
      </c>
      <c r="J34" s="225">
        <v>0.41744740223786403</v>
      </c>
      <c r="K34" s="24">
        <v>1200058351.3900001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>
        <v>1.0821917808219179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>
        <v>1.0821917808219179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117</v>
      </c>
      <c r="H38" s="297">
        <v>100000000</v>
      </c>
      <c r="I38" s="297">
        <v>77668186.299999997</v>
      </c>
      <c r="J38" s="310">
        <v>0.77668186299999997</v>
      </c>
      <c r="K38" s="301">
        <f>+H38-I38</f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3.5835616438356164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9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3.5890410958904111</v>
      </c>
      <c r="H40" s="297">
        <v>104190000</v>
      </c>
      <c r="I40" s="297">
        <v>1893137.72</v>
      </c>
      <c r="J40" s="310">
        <v>1.8170052020347442E-2</v>
      </c>
      <c r="K40" s="285">
        <v>102296862.28</v>
      </c>
    </row>
    <row r="41" spans="1:13" x14ac:dyDescent="0.25">
      <c r="A41" s="299" t="s">
        <v>6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3.5890410958904111</v>
      </c>
      <c r="H41" s="297">
        <v>21110000</v>
      </c>
      <c r="I41" s="297">
        <v>0</v>
      </c>
      <c r="J41" s="310">
        <v>0</v>
      </c>
      <c r="K41" s="285">
        <v>21110000</v>
      </c>
    </row>
    <row r="42" spans="1:13" x14ac:dyDescent="0.25">
      <c r="A42" s="21"/>
      <c r="B42" s="22" t="s">
        <v>44</v>
      </c>
      <c r="C42" s="204"/>
      <c r="D42" s="204"/>
      <c r="E42" s="204"/>
      <c r="F42" s="204"/>
      <c r="G42" s="62"/>
      <c r="H42" s="24">
        <v>545300000</v>
      </c>
      <c r="I42" s="24">
        <v>222347529.58000001</v>
      </c>
      <c r="J42" s="225">
        <v>0.40775266748578765</v>
      </c>
      <c r="K42" s="24">
        <v>322952470.41999996</v>
      </c>
    </row>
    <row r="43" spans="1:13" x14ac:dyDescent="0.25">
      <c r="A43" s="19"/>
      <c r="B43" s="25"/>
      <c r="C43" s="25"/>
      <c r="D43" s="25"/>
      <c r="E43" s="25"/>
      <c r="F43" s="25"/>
      <c r="G43" s="2"/>
      <c r="H43" s="25"/>
      <c r="I43" s="25"/>
      <c r="J43" s="226"/>
      <c r="K43" s="27"/>
      <c r="M43" s="134"/>
    </row>
    <row r="44" spans="1:13" x14ac:dyDescent="0.25">
      <c r="A44" s="138" t="s">
        <v>4</v>
      </c>
      <c r="B44" s="290" t="s">
        <v>80</v>
      </c>
      <c r="C44" s="263">
        <v>42755</v>
      </c>
      <c r="D44" s="264">
        <v>6023</v>
      </c>
      <c r="E44" s="263">
        <v>43105</v>
      </c>
      <c r="F44" s="263">
        <v>45854</v>
      </c>
      <c r="G44" s="284" t="s">
        <v>130</v>
      </c>
      <c r="H44" s="278">
        <v>150000000</v>
      </c>
      <c r="I44" s="278">
        <v>148801129.81</v>
      </c>
      <c r="J44" s="311">
        <v>0.9920075320666667</v>
      </c>
      <c r="K44" s="85">
        <v>1198870.1899999976</v>
      </c>
    </row>
    <row r="45" spans="1:13" x14ac:dyDescent="0.25">
      <c r="A45" s="138" t="s">
        <v>4</v>
      </c>
      <c r="B45" s="290" t="s">
        <v>90</v>
      </c>
      <c r="C45" s="263">
        <v>43095</v>
      </c>
      <c r="D45" s="264">
        <v>6143</v>
      </c>
      <c r="E45" s="263">
        <v>43319</v>
      </c>
      <c r="F45" s="263">
        <v>46185</v>
      </c>
      <c r="G45" s="284">
        <v>1.0328767123287672</v>
      </c>
      <c r="H45" s="278">
        <v>150000000</v>
      </c>
      <c r="I45" s="278">
        <v>130921741.74000001</v>
      </c>
      <c r="J45" s="311">
        <v>0.87281161160000009</v>
      </c>
      <c r="K45" s="85">
        <v>19078258.25999999</v>
      </c>
    </row>
    <row r="46" spans="1:13" x14ac:dyDescent="0.25">
      <c r="A46" s="138" t="s">
        <v>4</v>
      </c>
      <c r="B46" s="292" t="s">
        <v>89</v>
      </c>
      <c r="C46" s="263">
        <v>43404</v>
      </c>
      <c r="D46" s="264">
        <v>6347</v>
      </c>
      <c r="E46" s="263">
        <v>43665</v>
      </c>
      <c r="F46" s="263">
        <v>46045</v>
      </c>
      <c r="G46" s="284">
        <v>0.64931506849315068</v>
      </c>
      <c r="H46" s="278">
        <v>170000000</v>
      </c>
      <c r="I46" s="278">
        <v>157965758.61000001</v>
      </c>
      <c r="J46" s="311">
        <v>0.92921034476470599</v>
      </c>
      <c r="K46" s="85">
        <v>12034241.389999986</v>
      </c>
    </row>
    <row r="47" spans="1:13" x14ac:dyDescent="0.25">
      <c r="A47" s="138" t="s">
        <v>9</v>
      </c>
      <c r="B47" s="290" t="s">
        <v>92</v>
      </c>
      <c r="C47" s="263">
        <v>42965</v>
      </c>
      <c r="D47" s="264">
        <v>6237</v>
      </c>
      <c r="E47" s="263">
        <v>43437</v>
      </c>
      <c r="F47" s="263">
        <v>45813</v>
      </c>
      <c r="G47" s="284">
        <v>0</v>
      </c>
      <c r="H47" s="278">
        <v>100000000</v>
      </c>
      <c r="I47" s="278">
        <v>100000000</v>
      </c>
      <c r="J47" s="311">
        <v>1</v>
      </c>
      <c r="K47" s="85">
        <v>0</v>
      </c>
    </row>
    <row r="48" spans="1:13" x14ac:dyDescent="0.25">
      <c r="A48" s="138" t="s">
        <v>9</v>
      </c>
      <c r="B48" s="290" t="s">
        <v>88</v>
      </c>
      <c r="C48" s="263">
        <v>42965</v>
      </c>
      <c r="D48" s="264">
        <v>6235</v>
      </c>
      <c r="E48" s="263">
        <v>43427</v>
      </c>
      <c r="F48" s="263">
        <v>45990</v>
      </c>
      <c r="G48" s="284" t="s">
        <v>118</v>
      </c>
      <c r="H48" s="278">
        <v>100000000</v>
      </c>
      <c r="I48" s="278">
        <v>80270580.949999988</v>
      </c>
      <c r="J48" s="311">
        <v>0.80270580949999992</v>
      </c>
      <c r="K48" s="85">
        <v>19729419.050000012</v>
      </c>
    </row>
    <row r="49" spans="1:13" x14ac:dyDescent="0.25">
      <c r="A49" s="138" t="s">
        <v>9</v>
      </c>
      <c r="B49" s="290" t="s">
        <v>93</v>
      </c>
      <c r="C49" s="263">
        <v>41733</v>
      </c>
      <c r="D49" s="264">
        <v>5301</v>
      </c>
      <c r="E49" s="263">
        <v>41941</v>
      </c>
      <c r="F49" s="263">
        <v>45838</v>
      </c>
      <c r="G49" s="284">
        <v>0</v>
      </c>
      <c r="H49" s="278">
        <v>222076000</v>
      </c>
      <c r="I49" s="293">
        <v>206946285.25999999</v>
      </c>
      <c r="J49" s="315">
        <f t="shared" ref="J49" si="0">+I49/H49</f>
        <v>0.93187145508744751</v>
      </c>
      <c r="K49" s="85">
        <v>15129714.74000001</v>
      </c>
    </row>
    <row r="50" spans="1:13" x14ac:dyDescent="0.25">
      <c r="A50" s="138" t="s">
        <v>9</v>
      </c>
      <c r="B50" s="290" t="s">
        <v>87</v>
      </c>
      <c r="C50" s="263">
        <v>43224</v>
      </c>
      <c r="D50" s="264">
        <v>6151</v>
      </c>
      <c r="E50" s="263">
        <v>43361</v>
      </c>
      <c r="F50" s="263">
        <v>45919</v>
      </c>
      <c r="G50" s="284" t="s">
        <v>116</v>
      </c>
      <c r="H50" s="278">
        <v>400000000</v>
      </c>
      <c r="I50" s="278">
        <v>400000000.00000006</v>
      </c>
      <c r="J50" s="311">
        <v>1.0000000000000002</v>
      </c>
      <c r="K50" s="85">
        <v>0</v>
      </c>
    </row>
    <row r="51" spans="1:13" x14ac:dyDescent="0.25">
      <c r="A51" s="138" t="s">
        <v>9</v>
      </c>
      <c r="B51" s="290" t="s">
        <v>91</v>
      </c>
      <c r="C51" s="263">
        <v>42641</v>
      </c>
      <c r="D51" s="264">
        <v>6024</v>
      </c>
      <c r="E51" s="263">
        <v>43104</v>
      </c>
      <c r="F51" s="263">
        <v>46403</v>
      </c>
      <c r="G51" s="284">
        <v>1.6301369863013699</v>
      </c>
      <c r="H51" s="278">
        <v>100000000</v>
      </c>
      <c r="I51" s="278">
        <v>93403743.070000008</v>
      </c>
      <c r="J51" s="311">
        <v>0.93403743070000012</v>
      </c>
      <c r="K51" s="346">
        <f t="shared" ref="K51" si="1">+H51-I51</f>
        <v>6596256.9299999923</v>
      </c>
    </row>
    <row r="52" spans="1:13" x14ac:dyDescent="0.25">
      <c r="A52" s="138" t="s">
        <v>9</v>
      </c>
      <c r="B52" s="290" t="s">
        <v>86</v>
      </c>
      <c r="C52" s="263">
        <v>44067</v>
      </c>
      <c r="D52" s="264">
        <v>6684</v>
      </c>
      <c r="E52" s="263">
        <v>44188</v>
      </c>
      <c r="F52" s="263">
        <v>46015</v>
      </c>
      <c r="G52" s="284" t="s">
        <v>117</v>
      </c>
      <c r="H52" s="278">
        <v>212000000</v>
      </c>
      <c r="I52" s="278">
        <v>122903390.33</v>
      </c>
      <c r="J52" s="311">
        <v>0.57973297325471695</v>
      </c>
      <c r="K52" s="85">
        <v>89096609.670000002</v>
      </c>
    </row>
    <row r="53" spans="1:13" x14ac:dyDescent="0.25">
      <c r="A53" s="138" t="s">
        <v>4</v>
      </c>
      <c r="B53" s="290" t="s">
        <v>85</v>
      </c>
      <c r="C53" s="263">
        <v>44144</v>
      </c>
      <c r="D53" s="264">
        <v>6876</v>
      </c>
      <c r="E53" s="263">
        <v>44546</v>
      </c>
      <c r="F53" s="263">
        <v>46373</v>
      </c>
      <c r="G53" s="284">
        <v>1.4657534246575343</v>
      </c>
      <c r="H53" s="278">
        <v>250000000</v>
      </c>
      <c r="I53" s="278">
        <v>93431179.849999994</v>
      </c>
      <c r="J53" s="311">
        <v>0.37372471939999996</v>
      </c>
      <c r="K53" s="85">
        <v>156568820.15000001</v>
      </c>
    </row>
    <row r="54" spans="1:13" ht="26.25" x14ac:dyDescent="0.25">
      <c r="A54" s="138" t="s">
        <v>9</v>
      </c>
      <c r="B54" s="158" t="s">
        <v>83</v>
      </c>
      <c r="C54" s="263">
        <v>43893</v>
      </c>
      <c r="D54" s="264">
        <v>6897</v>
      </c>
      <c r="E54" s="263">
        <v>44652</v>
      </c>
      <c r="F54" s="263">
        <v>47578</v>
      </c>
      <c r="G54" s="284">
        <v>4.8493150684931505</v>
      </c>
      <c r="H54" s="278">
        <v>100000000</v>
      </c>
      <c r="I54" s="278">
        <v>25926252.190000001</v>
      </c>
      <c r="J54" s="311">
        <v>0.25926252189999999</v>
      </c>
      <c r="K54" s="85">
        <v>74073747.810000002</v>
      </c>
    </row>
    <row r="55" spans="1:13" x14ac:dyDescent="0.25">
      <c r="A55" s="138" t="s">
        <v>9</v>
      </c>
      <c r="B55" s="139" t="s">
        <v>84</v>
      </c>
      <c r="C55" s="263">
        <v>44061</v>
      </c>
      <c r="D55" s="264">
        <v>7124</v>
      </c>
      <c r="E55" s="263">
        <v>45114</v>
      </c>
      <c r="F55" s="263">
        <v>46944</v>
      </c>
      <c r="G55" s="284">
        <v>3.1123287671232878</v>
      </c>
      <c r="H55" s="278">
        <v>52292000</v>
      </c>
      <c r="I55" s="278">
        <v>5802379.2200000007</v>
      </c>
      <c r="J55" s="311">
        <v>0.11096112636732197</v>
      </c>
      <c r="K55" s="85">
        <v>46489620.780000001</v>
      </c>
    </row>
    <row r="56" spans="1:13" x14ac:dyDescent="0.25">
      <c r="A56" s="138" t="s">
        <v>9</v>
      </c>
      <c r="B56" s="139" t="s">
        <v>82</v>
      </c>
      <c r="C56" s="263">
        <v>45050</v>
      </c>
      <c r="D56" s="264">
        <v>7182</v>
      </c>
      <c r="E56" s="263">
        <v>45217</v>
      </c>
      <c r="F56" s="263">
        <v>47050</v>
      </c>
      <c r="G56" s="284">
        <v>3.4027397260273973</v>
      </c>
      <c r="H56" s="278">
        <v>160000000</v>
      </c>
      <c r="I56" s="278">
        <v>1574442.25</v>
      </c>
      <c r="J56" s="311">
        <v>9.8402640624999996E-3</v>
      </c>
      <c r="K56" s="85">
        <v>158425557.75</v>
      </c>
    </row>
    <row r="57" spans="1:13" x14ac:dyDescent="0.25">
      <c r="A57" s="21"/>
      <c r="B57" s="22" t="s">
        <v>13</v>
      </c>
      <c r="C57" s="204"/>
      <c r="D57" s="204"/>
      <c r="E57" s="204"/>
      <c r="F57" s="204"/>
      <c r="G57" s="62"/>
      <c r="H57" s="24">
        <v>2166368000</v>
      </c>
      <c r="I57" s="24">
        <v>1567946883.28</v>
      </c>
      <c r="J57" s="225">
        <v>0.72376756085761973</v>
      </c>
      <c r="K57" s="24">
        <v>598421116.72000003</v>
      </c>
    </row>
    <row r="58" spans="1:13" x14ac:dyDescent="0.25">
      <c r="A58" s="19"/>
      <c r="B58" s="25"/>
      <c r="C58" s="25"/>
      <c r="D58" s="25"/>
      <c r="E58" s="25"/>
      <c r="F58" s="25"/>
      <c r="G58" s="2"/>
      <c r="H58" s="25"/>
      <c r="I58" s="25"/>
      <c r="J58" s="228"/>
      <c r="K58" s="27"/>
    </row>
    <row r="59" spans="1:13" x14ac:dyDescent="0.25">
      <c r="A59" s="138" t="s">
        <v>9</v>
      </c>
      <c r="B59" s="290" t="s">
        <v>98</v>
      </c>
      <c r="C59" s="263">
        <v>42975</v>
      </c>
      <c r="D59" s="264">
        <v>6235</v>
      </c>
      <c r="E59" s="263">
        <v>43427</v>
      </c>
      <c r="F59" s="263">
        <v>46006</v>
      </c>
      <c r="G59" s="140" t="s">
        <v>117</v>
      </c>
      <c r="H59" s="278">
        <v>42857143</v>
      </c>
      <c r="I59" s="278">
        <v>36619928.880000003</v>
      </c>
      <c r="J59" s="311">
        <v>0.85446500435178341</v>
      </c>
      <c r="K59" s="85">
        <v>6237214.1199999973</v>
      </c>
      <c r="M59" s="134"/>
    </row>
    <row r="60" spans="1:13" x14ac:dyDescent="0.25">
      <c r="A60" s="138" t="s">
        <v>9</v>
      </c>
      <c r="B60" s="290" t="s">
        <v>91</v>
      </c>
      <c r="C60" s="263">
        <v>42640</v>
      </c>
      <c r="D60" s="264">
        <v>6024</v>
      </c>
      <c r="E60" s="263">
        <v>43104</v>
      </c>
      <c r="F60" s="263">
        <v>46065</v>
      </c>
      <c r="G60" s="140">
        <v>0.70410958904109588</v>
      </c>
      <c r="H60" s="278">
        <v>42750000</v>
      </c>
      <c r="I60" s="278">
        <v>36695088.579999998</v>
      </c>
      <c r="J60" s="311">
        <v>0.85836464514619881</v>
      </c>
      <c r="K60" s="278">
        <v>6054911.4200000018</v>
      </c>
    </row>
    <row r="61" spans="1:13" x14ac:dyDescent="0.25">
      <c r="A61" s="138" t="s">
        <v>9</v>
      </c>
      <c r="B61" s="290" t="s">
        <v>95</v>
      </c>
      <c r="C61" s="263">
        <v>44516</v>
      </c>
      <c r="D61" s="264">
        <v>6898</v>
      </c>
      <c r="E61" s="263">
        <v>44652</v>
      </c>
      <c r="F61" s="263">
        <v>47219</v>
      </c>
      <c r="G61" s="140">
        <v>3.8657534246575342</v>
      </c>
      <c r="H61" s="278">
        <v>354245764</v>
      </c>
      <c r="I61" s="278">
        <v>58290405.519999996</v>
      </c>
      <c r="J61" s="311">
        <v>0.16454792532113383</v>
      </c>
      <c r="K61" s="278">
        <v>295955358.48000002</v>
      </c>
    </row>
    <row r="62" spans="1:13" x14ac:dyDescent="0.25">
      <c r="A62" s="138" t="s">
        <v>9</v>
      </c>
      <c r="B62" s="290" t="s">
        <v>96</v>
      </c>
      <c r="C62" s="263">
        <v>43948</v>
      </c>
      <c r="D62" s="264">
        <v>7119</v>
      </c>
      <c r="E62" s="263">
        <v>45113</v>
      </c>
      <c r="F62" s="263">
        <v>46948</v>
      </c>
      <c r="G62" s="140">
        <v>3.1232876712328768</v>
      </c>
      <c r="H62" s="291">
        <v>220000000</v>
      </c>
      <c r="I62" s="291">
        <v>31290071</v>
      </c>
      <c r="J62" s="313">
        <v>0.14222759545454544</v>
      </c>
      <c r="K62" s="278">
        <v>188709929</v>
      </c>
    </row>
    <row r="63" spans="1:13" x14ac:dyDescent="0.25">
      <c r="A63" s="138" t="s">
        <v>4</v>
      </c>
      <c r="B63" s="290" t="s">
        <v>94</v>
      </c>
      <c r="C63" s="263">
        <v>44995</v>
      </c>
      <c r="D63" s="264">
        <v>7153</v>
      </c>
      <c r="E63" s="263">
        <v>45184</v>
      </c>
      <c r="F63" s="263">
        <v>46657</v>
      </c>
      <c r="G63" s="140">
        <v>2.3260273972602739</v>
      </c>
      <c r="H63" s="291">
        <v>45000000</v>
      </c>
      <c r="I63" s="291">
        <v>35000</v>
      </c>
      <c r="J63" s="313">
        <v>7.7777777777777773E-4</v>
      </c>
      <c r="K63" s="314">
        <v>44965000</v>
      </c>
    </row>
    <row r="64" spans="1:13" x14ac:dyDescent="0.25">
      <c r="A64" s="21"/>
      <c r="B64" s="22" t="s">
        <v>14</v>
      </c>
      <c r="C64" s="204"/>
      <c r="D64" s="204"/>
      <c r="E64" s="204"/>
      <c r="F64" s="204"/>
      <c r="G64" s="62"/>
      <c r="H64" s="101">
        <v>704852907</v>
      </c>
      <c r="I64" s="101">
        <v>162930493.98000002</v>
      </c>
      <c r="J64" s="225">
        <v>0.23115531249415705</v>
      </c>
      <c r="K64" s="101">
        <v>541922413.01999998</v>
      </c>
    </row>
    <row r="65" spans="1:11" x14ac:dyDescent="0.25">
      <c r="A65" s="262"/>
      <c r="B65" s="277"/>
      <c r="C65" s="83"/>
      <c r="D65" s="83"/>
      <c r="E65" s="83"/>
      <c r="F65" s="83"/>
      <c r="G65" s="93"/>
      <c r="H65" s="77"/>
      <c r="I65" s="77"/>
      <c r="J65" s="239"/>
      <c r="K65" s="77"/>
    </row>
    <row r="66" spans="1:11" x14ac:dyDescent="0.25">
      <c r="A66" s="262" t="s">
        <v>5</v>
      </c>
      <c r="B66" s="286" t="s">
        <v>100</v>
      </c>
      <c r="C66" s="263">
        <v>42649</v>
      </c>
      <c r="D66" s="264">
        <v>6215</v>
      </c>
      <c r="E66" s="263">
        <v>43404</v>
      </c>
      <c r="F66" s="263">
        <v>45838</v>
      </c>
      <c r="G66" s="140">
        <v>0</v>
      </c>
      <c r="H66" s="266">
        <v>9687700.3635280002</v>
      </c>
      <c r="I66" s="266">
        <v>8241592.1996560004</v>
      </c>
      <c r="J66" s="330">
        <v>0.85072740592635687</v>
      </c>
      <c r="K66" s="119">
        <v>1446108.1638719998</v>
      </c>
    </row>
    <row r="67" spans="1:11" x14ac:dyDescent="0.25">
      <c r="A67" s="21"/>
      <c r="B67" s="22" t="s">
        <v>45</v>
      </c>
      <c r="C67" s="23"/>
      <c r="D67" s="23"/>
      <c r="E67" s="23"/>
      <c r="F67" s="23"/>
      <c r="G67" s="1"/>
      <c r="H67" s="101">
        <v>9687700.3635280002</v>
      </c>
      <c r="I67" s="101">
        <v>8241592.1996560004</v>
      </c>
      <c r="J67" s="225">
        <v>0.85072740592635687</v>
      </c>
      <c r="K67" s="101">
        <v>1446108.1638719998</v>
      </c>
    </row>
    <row r="68" spans="1:11" x14ac:dyDescent="0.25">
      <c r="A68" s="17"/>
      <c r="B68" s="33"/>
      <c r="C68" s="69"/>
      <c r="D68" s="69"/>
      <c r="E68" s="69"/>
      <c r="F68" s="69"/>
      <c r="G68" s="67"/>
      <c r="H68" s="68"/>
      <c r="I68" s="68"/>
      <c r="J68" s="230"/>
      <c r="K68" s="68"/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117</v>
      </c>
      <c r="H69" s="108">
        <v>21600000</v>
      </c>
      <c r="I69" s="119">
        <v>21180854.869999997</v>
      </c>
      <c r="J69" s="307">
        <v>0.98059513287037026</v>
      </c>
      <c r="K69" s="119">
        <v>419145.13000000268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117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32000000</v>
      </c>
      <c r="I71" s="24">
        <v>25566122.699999996</v>
      </c>
      <c r="J71" s="225">
        <v>0.79894133437499981</v>
      </c>
      <c r="K71" s="24">
        <v>6433877.3000000045</v>
      </c>
    </row>
    <row r="72" spans="1:11" x14ac:dyDescent="0.25">
      <c r="A72" s="17"/>
      <c r="B72" s="33"/>
      <c r="C72" s="18"/>
      <c r="D72" s="18"/>
      <c r="E72" s="59"/>
      <c r="F72" s="16"/>
      <c r="G72" s="58"/>
      <c r="H72" s="60"/>
      <c r="I72" s="60"/>
      <c r="J72" s="231"/>
      <c r="K72" s="60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75"/>
      <c r="H74" s="74">
        <v>94000000</v>
      </c>
      <c r="I74" s="74">
        <v>60762535.569999993</v>
      </c>
      <c r="J74" s="332">
        <v>0.64640995287234038</v>
      </c>
      <c r="K74" s="76">
        <v>33237464.430000007</v>
      </c>
    </row>
    <row r="75" spans="1:11" x14ac:dyDescent="0.25">
      <c r="A75" s="153"/>
      <c r="B75" s="81"/>
      <c r="C75" s="82"/>
      <c r="D75" s="82"/>
      <c r="E75" s="82"/>
      <c r="F75" s="83"/>
      <c r="G75" s="80"/>
      <c r="H75" s="79"/>
      <c r="I75" s="77"/>
      <c r="J75" s="239"/>
      <c r="K75" s="77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5612208607.3635283</v>
      </c>
      <c r="I77" s="40">
        <v>2907736805.9196558</v>
      </c>
      <c r="J77" s="248">
        <v>0.51810918113495352</v>
      </c>
      <c r="K77" s="40">
        <v>2704471801.4438725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4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14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116"/>
      <c r="K80" s="116"/>
    </row>
    <row r="81" spans="1:13" ht="18.75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117"/>
      <c r="K81" s="117"/>
    </row>
    <row r="82" spans="1:13" x14ac:dyDescent="0.25">
      <c r="A82" s="11"/>
      <c r="B82" s="10"/>
      <c r="C82" s="10"/>
      <c r="D82" s="10"/>
      <c r="E82" s="10"/>
      <c r="F82" s="10"/>
      <c r="H82" s="10"/>
      <c r="I82" s="10"/>
      <c r="J82" s="10"/>
      <c r="K82" s="10"/>
    </row>
    <row r="83" spans="1:13" ht="23.25" customHeight="1" x14ac:dyDescent="0.25">
      <c r="A83" s="379" t="s">
        <v>33</v>
      </c>
      <c r="B83" s="381" t="s">
        <v>34</v>
      </c>
      <c r="C83" s="383" t="s">
        <v>35</v>
      </c>
      <c r="D83" s="385" t="s">
        <v>37</v>
      </c>
      <c r="E83" s="386"/>
      <c r="F83" s="383" t="s">
        <v>38</v>
      </c>
      <c r="G83" s="371" t="s">
        <v>39</v>
      </c>
      <c r="H83" s="373" t="s">
        <v>40</v>
      </c>
      <c r="I83" s="375" t="s">
        <v>41</v>
      </c>
      <c r="J83" s="376"/>
      <c r="K83" s="377" t="s">
        <v>42</v>
      </c>
    </row>
    <row r="84" spans="1:13" ht="23.25" customHeight="1" x14ac:dyDescent="0.25">
      <c r="A84" s="380" t="s">
        <v>0</v>
      </c>
      <c r="B84" s="382"/>
      <c r="C84" s="384"/>
      <c r="D84" s="12" t="s">
        <v>2</v>
      </c>
      <c r="E84" s="13" t="s">
        <v>36</v>
      </c>
      <c r="F84" s="384"/>
      <c r="G84" s="372"/>
      <c r="H84" s="374"/>
      <c r="I84" s="13" t="s">
        <v>1</v>
      </c>
      <c r="J84" s="13" t="s">
        <v>3</v>
      </c>
      <c r="K84" s="378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78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45888</v>
      </c>
      <c r="G86" s="140" t="s">
        <v>115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47232</v>
      </c>
      <c r="G87" s="140">
        <v>3.9013698630136986</v>
      </c>
      <c r="H87" s="278">
        <v>60000000</v>
      </c>
      <c r="I87" s="278">
        <v>207510</v>
      </c>
      <c r="J87" s="240">
        <v>3.4585000000000002E-3</v>
      </c>
      <c r="K87" s="85">
        <v>59792490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62"/>
      <c r="H88" s="24">
        <v>80000000</v>
      </c>
      <c r="I88" s="24">
        <v>19263751.609999999</v>
      </c>
      <c r="J88" s="225">
        <v>0.24079689512499999</v>
      </c>
      <c r="K88" s="24">
        <v>60736248.390000001</v>
      </c>
    </row>
    <row r="89" spans="1:13" x14ac:dyDescent="0.25">
      <c r="A89" s="262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3.9506849315068493</v>
      </c>
      <c r="H90" s="85">
        <v>63240285.37784858</v>
      </c>
      <c r="I90" s="85">
        <v>0</v>
      </c>
      <c r="J90" s="240">
        <v>0</v>
      </c>
      <c r="K90" s="85">
        <v>63240285.37784858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4.2958904109589042</v>
      </c>
      <c r="H91" s="85">
        <v>64376255.454734363</v>
      </c>
      <c r="I91" s="85">
        <v>57562230.546899229</v>
      </c>
      <c r="J91" s="240">
        <v>0.89415313364061133</v>
      </c>
      <c r="K91" s="85">
        <v>6814024.9078351334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127616540.83258295</v>
      </c>
      <c r="I92" s="197">
        <v>57562230.546899229</v>
      </c>
      <c r="J92" s="241">
        <v>0.4510561888870952</v>
      </c>
      <c r="K92" s="101">
        <f>SUM(K90:K91)</f>
        <v>70054310.285683721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45915</v>
      </c>
      <c r="G94" s="141" t="s">
        <v>116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118"/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118" t="s">
        <v>4</v>
      </c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3.6602739726027398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337"/>
      <c r="B98" s="336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118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0</v>
      </c>
      <c r="J100" s="243">
        <v>0</v>
      </c>
      <c r="K100" s="119">
        <v>101606009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0</v>
      </c>
      <c r="J101" s="246">
        <v>0</v>
      </c>
      <c r="K101" s="142">
        <v>101606009</v>
      </c>
    </row>
    <row r="102" spans="1:11" x14ac:dyDescent="0.25">
      <c r="A102" s="153"/>
      <c r="B102" s="81"/>
      <c r="C102" s="82"/>
      <c r="D102" s="82"/>
      <c r="E102" s="82"/>
      <c r="F102" s="83"/>
      <c r="G102" s="80"/>
      <c r="H102" s="79"/>
      <c r="I102" s="77"/>
      <c r="J102" s="239"/>
      <c r="K102" s="7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414222549.83258295</v>
      </c>
      <c r="I104" s="40">
        <v>76825982.156899229</v>
      </c>
      <c r="J104" s="248">
        <v>0.18547554005102748</v>
      </c>
      <c r="K104" s="40">
        <v>337396567.67568374</v>
      </c>
    </row>
    <row r="105" spans="1:11" x14ac:dyDescent="0.25">
      <c r="A105" s="41"/>
      <c r="B105" s="41"/>
      <c r="C105" s="42"/>
      <c r="D105" s="42"/>
      <c r="E105" s="41"/>
      <c r="F105" s="41"/>
      <c r="G105" s="7"/>
      <c r="H105" s="43"/>
      <c r="I105" s="44"/>
      <c r="J105" s="235"/>
      <c r="K105" s="43"/>
    </row>
    <row r="106" spans="1:11" x14ac:dyDescent="0.25">
      <c r="A106" s="153"/>
      <c r="B106" s="154"/>
      <c r="C106" s="46"/>
      <c r="D106" s="46"/>
      <c r="E106" s="46"/>
      <c r="F106" s="46"/>
      <c r="G106" s="95"/>
      <c r="H106" s="94"/>
      <c r="I106" s="94"/>
      <c r="J106" s="329"/>
      <c r="K106" s="94"/>
    </row>
    <row r="107" spans="1:11" x14ac:dyDescent="0.25">
      <c r="A107" s="47"/>
      <c r="B107" s="47"/>
      <c r="C107" s="48"/>
      <c r="D107" s="48"/>
      <c r="E107" s="47"/>
      <c r="F107" s="47"/>
      <c r="G107" s="9"/>
      <c r="H107" s="49"/>
      <c r="I107" s="50"/>
      <c r="J107" s="254"/>
      <c r="K107" s="49"/>
    </row>
    <row r="108" spans="1:11" x14ac:dyDescent="0.25">
      <c r="A108" s="38" t="s">
        <v>111</v>
      </c>
      <c r="B108" s="35"/>
      <c r="C108" s="34"/>
      <c r="D108" s="34"/>
      <c r="E108" s="35"/>
      <c r="F108" s="35"/>
      <c r="G108" s="5"/>
      <c r="H108" s="40">
        <v>6026431157.1961117</v>
      </c>
      <c r="I108" s="40">
        <v>2984562788.0765553</v>
      </c>
      <c r="J108" s="248">
        <v>0.49524547949290243</v>
      </c>
      <c r="K108" s="40">
        <v>3041868369.1195564</v>
      </c>
    </row>
    <row r="109" spans="1:11" x14ac:dyDescent="0.25">
      <c r="A109" s="41"/>
      <c r="B109" s="41"/>
      <c r="C109" s="42"/>
      <c r="D109" s="42"/>
      <c r="E109" s="41"/>
      <c r="F109" s="41"/>
      <c r="G109" s="7"/>
      <c r="H109" s="51"/>
      <c r="I109" s="52"/>
      <c r="J109" s="53"/>
      <c r="K109" s="51"/>
    </row>
    <row r="110" spans="1:11" x14ac:dyDescent="0.25">
      <c r="A110" s="46"/>
      <c r="B110" s="46"/>
      <c r="C110" s="46"/>
      <c r="D110" s="46"/>
      <c r="E110" s="46"/>
      <c r="F110" s="46"/>
      <c r="G110" s="8"/>
      <c r="H110" s="54"/>
      <c r="I110" s="54"/>
      <c r="J110" s="54"/>
      <c r="K110" s="54"/>
    </row>
    <row r="111" spans="1:11" x14ac:dyDescent="0.25">
      <c r="A111" s="57" t="s">
        <v>133</v>
      </c>
      <c r="B111" s="55"/>
      <c r="C111" s="46"/>
      <c r="D111" s="46"/>
      <c r="E111" s="46"/>
      <c r="F111" s="46"/>
      <c r="G111" s="8"/>
      <c r="H111" s="10"/>
      <c r="I111" s="10"/>
      <c r="J111" s="10"/>
      <c r="K111" s="10"/>
    </row>
    <row r="112" spans="1:11" x14ac:dyDescent="0.25">
      <c r="A112" s="10"/>
      <c r="B112" s="56"/>
      <c r="C112" s="10"/>
      <c r="D112" s="10"/>
      <c r="E112" s="10"/>
      <c r="F112" s="10"/>
      <c r="H112" s="10"/>
      <c r="I112" s="10"/>
      <c r="J112" s="10"/>
      <c r="K112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opLeftCell="C7" zoomScale="80" zoomScaleNormal="8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0" max="10" width="9.28515625" style="222" customWidth="1"/>
    <col min="11" max="11" width="19.42578125" customWidth="1"/>
  </cols>
  <sheetData>
    <row r="1" spans="1:13" ht="18.75" x14ac:dyDescent="0.3">
      <c r="A1" s="387" t="s">
        <v>134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404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223" t="s">
        <v>3</v>
      </c>
      <c r="K6" s="378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224"/>
      <c r="K7" s="15"/>
      <c r="M7" s="134"/>
    </row>
    <row r="8" spans="1:13" x14ac:dyDescent="0.25">
      <c r="A8" s="262" t="s">
        <v>4</v>
      </c>
      <c r="B8" s="99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1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>
        <v>0.81643835616438354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267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268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66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117</v>
      </c>
      <c r="H12" s="119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115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120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99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99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>
        <v>1.0794520547945206</v>
      </c>
      <c r="H17" s="266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99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66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99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116</v>
      </c>
      <c r="H19" s="266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99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66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99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66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270" t="s">
        <v>64</v>
      </c>
      <c r="C22" s="263">
        <v>44636</v>
      </c>
      <c r="D22" s="264">
        <v>6972</v>
      </c>
      <c r="E22" s="263">
        <v>44813</v>
      </c>
      <c r="F22" s="318">
        <v>47374</v>
      </c>
      <c r="G22" s="265">
        <v>3.6273972602739728</v>
      </c>
      <c r="H22" s="266">
        <v>215000000</v>
      </c>
      <c r="I22" s="266">
        <v>79284843.579999998</v>
      </c>
      <c r="J22" s="306">
        <v>0.36876671432558139</v>
      </c>
      <c r="K22" s="119">
        <v>135715156.42000002</v>
      </c>
    </row>
    <row r="23" spans="1:11" x14ac:dyDescent="0.25">
      <c r="A23" s="262" t="s">
        <v>8</v>
      </c>
      <c r="B23" s="270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66">
        <v>20000000</v>
      </c>
      <c r="I23" s="266">
        <v>2000000</v>
      </c>
      <c r="J23" s="307">
        <v>0.1</v>
      </c>
      <c r="K23" s="271">
        <v>18000000</v>
      </c>
    </row>
    <row r="24" spans="1:11" x14ac:dyDescent="0.25">
      <c r="A24" s="262" t="s">
        <v>20</v>
      </c>
      <c r="B24" s="270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66">
        <v>20000000</v>
      </c>
      <c r="I24" s="266">
        <v>5020640</v>
      </c>
      <c r="J24" s="307">
        <v>0.25103199999999998</v>
      </c>
      <c r="K24" s="266">
        <v>14979360</v>
      </c>
    </row>
    <row r="25" spans="1:11" x14ac:dyDescent="0.25">
      <c r="A25" s="262" t="s">
        <v>28</v>
      </c>
      <c r="B25" s="270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66">
        <v>30000000</v>
      </c>
      <c r="I25" s="266">
        <v>8975310.129999999</v>
      </c>
      <c r="J25" s="307">
        <v>0.29917700433333327</v>
      </c>
      <c r="K25" s="266">
        <v>21024689.870000001</v>
      </c>
    </row>
    <row r="26" spans="1:11" x14ac:dyDescent="0.25">
      <c r="A26" s="262" t="s">
        <v>9</v>
      </c>
      <c r="B26" s="268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66">
        <v>115000000</v>
      </c>
      <c r="I26" s="266">
        <v>5075752</v>
      </c>
      <c r="J26" s="306">
        <v>4.4136973913043477E-2</v>
      </c>
      <c r="K26" s="266">
        <v>109924248</v>
      </c>
    </row>
    <row r="27" spans="1:11" x14ac:dyDescent="0.25">
      <c r="A27" s="262" t="s">
        <v>10</v>
      </c>
      <c r="B27" s="270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66">
        <v>45000000</v>
      </c>
      <c r="I27" s="266">
        <v>563598.16</v>
      </c>
      <c r="J27" s="306">
        <v>1.2524403555555556E-2</v>
      </c>
      <c r="K27" s="266">
        <v>44436401.840000004</v>
      </c>
    </row>
    <row r="28" spans="1:11" x14ac:dyDescent="0.25">
      <c r="A28" s="262" t="s">
        <v>9</v>
      </c>
      <c r="B28" s="273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66">
        <v>105000000</v>
      </c>
      <c r="I28" s="266">
        <v>3093681</v>
      </c>
      <c r="J28" s="306">
        <v>2.946362857142857E-2</v>
      </c>
      <c r="K28" s="266">
        <v>101906319</v>
      </c>
    </row>
    <row r="29" spans="1:11" x14ac:dyDescent="0.25">
      <c r="A29" s="262" t="s">
        <v>8</v>
      </c>
      <c r="B29" s="273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66">
        <v>30000000</v>
      </c>
      <c r="I29" s="266">
        <v>5015629</v>
      </c>
      <c r="J29" s="306">
        <v>0.16718763333333334</v>
      </c>
      <c r="K29" s="266">
        <v>24984371</v>
      </c>
    </row>
    <row r="30" spans="1:11" x14ac:dyDescent="0.25">
      <c r="A30" s="138" t="s">
        <v>4</v>
      </c>
      <c r="B30" s="268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74">
        <v>70000000</v>
      </c>
      <c r="I30" s="266">
        <v>39741857.799999997</v>
      </c>
      <c r="J30" s="306">
        <v>0.56774082571428564</v>
      </c>
      <c r="K30" s="266">
        <v>30258142.200000003</v>
      </c>
    </row>
    <row r="31" spans="1:11" x14ac:dyDescent="0.25">
      <c r="A31" s="262" t="s">
        <v>135</v>
      </c>
      <c r="B31" s="268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5">
        <v>4.7095890410958905</v>
      </c>
      <c r="H31" s="274">
        <f>34050000+25950000</f>
        <v>60000000</v>
      </c>
      <c r="I31" s="266">
        <v>0</v>
      </c>
      <c r="J31" s="306">
        <v>0</v>
      </c>
      <c r="K31" s="266">
        <v>60000000</v>
      </c>
    </row>
    <row r="32" spans="1:11" x14ac:dyDescent="0.25">
      <c r="A32" s="262" t="s">
        <v>4</v>
      </c>
      <c r="B32" s="268" t="s">
        <v>74</v>
      </c>
      <c r="C32" s="263">
        <v>44952</v>
      </c>
      <c r="D32" s="264">
        <v>7414</v>
      </c>
      <c r="E32" s="263">
        <v>45649</v>
      </c>
      <c r="F32" s="263">
        <v>47144</v>
      </c>
      <c r="G32" s="265">
        <v>3.493150684931507</v>
      </c>
      <c r="H32" s="274">
        <v>260000000</v>
      </c>
      <c r="I32" s="266">
        <v>0</v>
      </c>
      <c r="J32" s="306">
        <v>0</v>
      </c>
      <c r="K32" s="266">
        <v>260000000</v>
      </c>
    </row>
    <row r="33" spans="1:13" x14ac:dyDescent="0.25">
      <c r="A33" s="21"/>
      <c r="B33" s="22" t="s">
        <v>43</v>
      </c>
      <c r="C33" s="71"/>
      <c r="D33" s="23"/>
      <c r="E33" s="23"/>
      <c r="F33" s="23"/>
      <c r="G33" s="72"/>
      <c r="H33" s="24">
        <v>2060000000</v>
      </c>
      <c r="I33" s="24">
        <v>863998456.01999998</v>
      </c>
      <c r="J33" s="225">
        <v>0.41941672622330095</v>
      </c>
      <c r="K33" s="24">
        <v>1196001543.98</v>
      </c>
    </row>
    <row r="34" spans="1:13" x14ac:dyDescent="0.25">
      <c r="A34" s="19"/>
      <c r="B34" s="135"/>
      <c r="C34" s="27"/>
      <c r="D34" s="25"/>
      <c r="E34" s="25"/>
      <c r="F34" s="25"/>
      <c r="G34" s="2"/>
      <c r="H34" s="26"/>
      <c r="I34" s="25"/>
      <c r="J34" s="226"/>
      <c r="K34" s="27"/>
    </row>
    <row r="35" spans="1:13" x14ac:dyDescent="0.25">
      <c r="A35" s="104" t="s">
        <v>5</v>
      </c>
      <c r="B35" s="105" t="s">
        <v>77</v>
      </c>
      <c r="C35" s="263">
        <v>43935</v>
      </c>
      <c r="D35" s="264">
        <v>6524</v>
      </c>
      <c r="E35" s="263">
        <v>43916</v>
      </c>
      <c r="F35" s="263">
        <v>46203</v>
      </c>
      <c r="G35" s="106">
        <v>0.91506849315068495</v>
      </c>
      <c r="H35" s="107">
        <v>100000000</v>
      </c>
      <c r="I35" s="107">
        <v>60281406.370000005</v>
      </c>
      <c r="J35" s="227">
        <v>0.60281406370000001</v>
      </c>
      <c r="K35" s="108">
        <v>39718593.629999995</v>
      </c>
    </row>
    <row r="36" spans="1:13" x14ac:dyDescent="0.25">
      <c r="A36" s="299" t="s">
        <v>10</v>
      </c>
      <c r="B36" s="300" t="s">
        <v>78</v>
      </c>
      <c r="C36" s="263">
        <v>43619</v>
      </c>
      <c r="D36" s="264">
        <v>6523</v>
      </c>
      <c r="E36" s="263">
        <v>43916</v>
      </c>
      <c r="F36" s="263">
        <v>46203</v>
      </c>
      <c r="G36" s="106">
        <v>0.91506849315068495</v>
      </c>
      <c r="H36" s="297">
        <v>115000000</v>
      </c>
      <c r="I36" s="297">
        <v>77952004.440000013</v>
      </c>
      <c r="J36" s="310">
        <v>0.67784351686956534</v>
      </c>
      <c r="K36" s="285">
        <v>37047995.559999987</v>
      </c>
      <c r="M36" s="134"/>
    </row>
    <row r="37" spans="1:13" x14ac:dyDescent="0.25">
      <c r="A37" s="299" t="s">
        <v>9</v>
      </c>
      <c r="B37" s="300" t="s">
        <v>79</v>
      </c>
      <c r="C37" s="263">
        <v>42626</v>
      </c>
      <c r="D37" s="264">
        <v>6025</v>
      </c>
      <c r="E37" s="263">
        <v>43105</v>
      </c>
      <c r="F37" s="263">
        <v>46022</v>
      </c>
      <c r="G37" s="106" t="s">
        <v>118</v>
      </c>
      <c r="H37" s="297">
        <v>100000000</v>
      </c>
      <c r="I37" s="297">
        <v>77668186.299999997</v>
      </c>
      <c r="J37" s="310">
        <v>0.77668186299999997</v>
      </c>
      <c r="K37" s="301">
        <v>22331813.700000003</v>
      </c>
    </row>
    <row r="38" spans="1:13" x14ac:dyDescent="0.25">
      <c r="A38" s="299" t="s">
        <v>9</v>
      </c>
      <c r="B38" s="300" t="s">
        <v>75</v>
      </c>
      <c r="C38" s="263">
        <v>44985</v>
      </c>
      <c r="D38" s="264">
        <v>7201</v>
      </c>
      <c r="E38" s="263">
        <v>45254</v>
      </c>
      <c r="F38" s="263">
        <v>47116</v>
      </c>
      <c r="G38" s="106">
        <v>3.4164383561643836</v>
      </c>
      <c r="H38" s="297">
        <v>105000000</v>
      </c>
      <c r="I38" s="297">
        <v>4552794.75</v>
      </c>
      <c r="J38" s="310">
        <v>4.3359950000000001E-2</v>
      </c>
      <c r="K38" s="285">
        <v>100447205.25</v>
      </c>
    </row>
    <row r="39" spans="1:13" x14ac:dyDescent="0.25">
      <c r="A39" s="299" t="s">
        <v>136</v>
      </c>
      <c r="B39" s="300" t="s">
        <v>76</v>
      </c>
      <c r="C39" s="263">
        <v>45511</v>
      </c>
      <c r="D39" s="264">
        <v>7433</v>
      </c>
      <c r="E39" s="263">
        <v>45664</v>
      </c>
      <c r="F39" s="263">
        <v>47118</v>
      </c>
      <c r="G39" s="106">
        <v>3.4219178082191779</v>
      </c>
      <c r="H39" s="297">
        <v>125300000</v>
      </c>
      <c r="I39" s="297">
        <v>1893137.72</v>
      </c>
      <c r="J39" s="310">
        <v>1.8170052020347442E-2</v>
      </c>
      <c r="K39" s="285">
        <v>123406862.28</v>
      </c>
    </row>
    <row r="40" spans="1:13" x14ac:dyDescent="0.25">
      <c r="A40" s="21"/>
      <c r="B40" s="22" t="s">
        <v>44</v>
      </c>
      <c r="C40" s="71"/>
      <c r="D40" s="23"/>
      <c r="E40" s="23"/>
      <c r="F40" s="23"/>
      <c r="G40" s="72"/>
      <c r="H40" s="24">
        <v>545300000</v>
      </c>
      <c r="I40" s="24">
        <v>222347529.58000001</v>
      </c>
      <c r="J40" s="225">
        <v>0.40775266748578765</v>
      </c>
      <c r="K40" s="24">
        <v>322952470.41999996</v>
      </c>
    </row>
    <row r="41" spans="1:13" x14ac:dyDescent="0.25">
      <c r="A41" s="262"/>
      <c r="B41" s="287"/>
      <c r="C41" s="287"/>
      <c r="D41" s="287"/>
      <c r="E41" s="287"/>
      <c r="F41" s="287"/>
      <c r="G41" s="288"/>
      <c r="H41" s="287"/>
      <c r="I41" s="287"/>
      <c r="J41" s="338"/>
      <c r="K41" s="289"/>
    </row>
    <row r="42" spans="1:13" x14ac:dyDescent="0.25">
      <c r="A42" s="138" t="s">
        <v>4</v>
      </c>
      <c r="B42" s="290" t="s">
        <v>80</v>
      </c>
      <c r="C42" s="263">
        <v>42755</v>
      </c>
      <c r="D42" s="264">
        <v>6023</v>
      </c>
      <c r="E42" s="263">
        <v>43105</v>
      </c>
      <c r="F42" s="263">
        <v>45854</v>
      </c>
      <c r="G42" s="284">
        <v>0.95890410958904104</v>
      </c>
      <c r="H42" s="278">
        <v>150000000</v>
      </c>
      <c r="I42" s="278">
        <v>150000000</v>
      </c>
      <c r="J42" s="311">
        <v>1</v>
      </c>
      <c r="K42" s="85">
        <v>0</v>
      </c>
    </row>
    <row r="43" spans="1:13" x14ac:dyDescent="0.25">
      <c r="A43" s="138" t="s">
        <v>4</v>
      </c>
      <c r="B43" s="290" t="s">
        <v>90</v>
      </c>
      <c r="C43" s="263">
        <v>43095</v>
      </c>
      <c r="D43" s="264">
        <v>6143</v>
      </c>
      <c r="E43" s="263">
        <v>43319</v>
      </c>
      <c r="F43" s="263">
        <v>46185</v>
      </c>
      <c r="G43" s="284">
        <v>1.3671232876712329</v>
      </c>
      <c r="H43" s="278">
        <v>150000000</v>
      </c>
      <c r="I43" s="278">
        <v>136921741.74000001</v>
      </c>
      <c r="J43" s="311">
        <v>0.91281161160000002</v>
      </c>
      <c r="K43" s="85">
        <v>13078258.25999999</v>
      </c>
      <c r="M43" s="134"/>
    </row>
    <row r="44" spans="1:13" x14ac:dyDescent="0.25">
      <c r="A44" s="138" t="s">
        <v>4</v>
      </c>
      <c r="B44" s="292" t="s">
        <v>89</v>
      </c>
      <c r="C44" s="263">
        <v>43404</v>
      </c>
      <c r="D44" s="264">
        <v>6347</v>
      </c>
      <c r="E44" s="263">
        <v>43665</v>
      </c>
      <c r="F44" s="263">
        <v>46045</v>
      </c>
      <c r="G44" s="284" t="s">
        <v>117</v>
      </c>
      <c r="H44" s="278">
        <v>170000000</v>
      </c>
      <c r="I44" s="278">
        <v>157965758.61000001</v>
      </c>
      <c r="J44" s="311">
        <v>0.92921034476470599</v>
      </c>
      <c r="K44" s="85">
        <v>12034241.389999986</v>
      </c>
    </row>
    <row r="45" spans="1:13" x14ac:dyDescent="0.25">
      <c r="A45" s="138" t="s">
        <v>9</v>
      </c>
      <c r="B45" s="290" t="s">
        <v>92</v>
      </c>
      <c r="C45" s="263">
        <v>42965</v>
      </c>
      <c r="D45" s="264">
        <v>6237</v>
      </c>
      <c r="E45" s="263">
        <v>43437</v>
      </c>
      <c r="F45" s="263">
        <v>45813</v>
      </c>
      <c r="G45" s="284">
        <v>-0.15342465753424658</v>
      </c>
      <c r="H45" s="278">
        <v>100000000</v>
      </c>
      <c r="I45" s="278">
        <v>100000000</v>
      </c>
      <c r="J45" s="311">
        <v>1</v>
      </c>
      <c r="K45" s="85">
        <v>0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120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3">
        <v>45838</v>
      </c>
      <c r="G47" s="284">
        <v>-8.4931506849315067E-2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 t="s">
        <v>115</v>
      </c>
      <c r="H48" s="278">
        <v>400000000</v>
      </c>
      <c r="I48" s="278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1.4630136986301401</v>
      </c>
      <c r="H49" s="278">
        <v>100000000</v>
      </c>
      <c r="I49" s="278">
        <v>93403743.070000008</v>
      </c>
      <c r="J49" s="311">
        <v>0.93403743070000012</v>
      </c>
      <c r="K49" s="85">
        <v>6596256.9299999923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118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1.3780821917808219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ht="18.75" customHeight="1" x14ac:dyDescent="0.25">
      <c r="A52" s="221" t="s">
        <v>9</v>
      </c>
      <c r="B52" s="158" t="s">
        <v>83</v>
      </c>
      <c r="C52" s="294">
        <v>43893</v>
      </c>
      <c r="D52" s="295">
        <v>6897</v>
      </c>
      <c r="E52" s="294">
        <v>44652</v>
      </c>
      <c r="F52" s="294">
        <v>46815</v>
      </c>
      <c r="G52" s="296">
        <v>2.591780821917808</v>
      </c>
      <c r="H52" s="297">
        <v>100000000</v>
      </c>
      <c r="I52" s="297">
        <v>29595965.420000002</v>
      </c>
      <c r="J52" s="310">
        <v>0.29595965420000003</v>
      </c>
      <c r="K52" s="298">
        <v>70404034.579999998</v>
      </c>
    </row>
    <row r="53" spans="1:13" x14ac:dyDescent="0.25">
      <c r="A53" s="138" t="s">
        <v>9</v>
      </c>
      <c r="B53" s="139" t="s">
        <v>84</v>
      </c>
      <c r="C53" s="263">
        <v>44061</v>
      </c>
      <c r="D53" s="264">
        <v>7124</v>
      </c>
      <c r="E53" s="263">
        <v>45114</v>
      </c>
      <c r="F53" s="263">
        <v>46944</v>
      </c>
      <c r="G53" s="284">
        <v>2.9452054794520546</v>
      </c>
      <c r="H53" s="278">
        <v>52292000</v>
      </c>
      <c r="I53" s="278">
        <v>5802379.2200000007</v>
      </c>
      <c r="J53" s="311">
        <v>0.11096112636732197</v>
      </c>
      <c r="K53" s="85">
        <v>46489620.780000001</v>
      </c>
    </row>
    <row r="54" spans="1:13" x14ac:dyDescent="0.25">
      <c r="A54" s="138" t="s">
        <v>9</v>
      </c>
      <c r="B54" s="139" t="s">
        <v>82</v>
      </c>
      <c r="C54" s="263">
        <v>45050</v>
      </c>
      <c r="D54" s="264">
        <v>7182</v>
      </c>
      <c r="E54" s="263">
        <v>45217</v>
      </c>
      <c r="F54" s="263">
        <v>47050</v>
      </c>
      <c r="G54" s="284">
        <v>3.2356164383561645</v>
      </c>
      <c r="H54" s="278">
        <v>160000000</v>
      </c>
      <c r="I54" s="278">
        <v>1574442.25</v>
      </c>
      <c r="J54" s="311">
        <v>9.8402640624999996E-3</v>
      </c>
      <c r="K54" s="85">
        <v>158425557.75</v>
      </c>
    </row>
    <row r="55" spans="1:13" x14ac:dyDescent="0.25">
      <c r="A55" s="21"/>
      <c r="B55" s="22" t="s">
        <v>13</v>
      </c>
      <c r="C55" s="71"/>
      <c r="D55" s="23"/>
      <c r="E55" s="23"/>
      <c r="F55" s="23"/>
      <c r="G55" s="72"/>
      <c r="H55" s="24">
        <v>2166368000</v>
      </c>
      <c r="I55" s="24">
        <v>1587815466.6999998</v>
      </c>
      <c r="J55" s="225">
        <v>0.73293894052164721</v>
      </c>
      <c r="K55" s="24">
        <v>578552533.29999995</v>
      </c>
    </row>
    <row r="56" spans="1:13" x14ac:dyDescent="0.25">
      <c r="A56" s="262"/>
      <c r="B56" s="287"/>
      <c r="C56" s="287"/>
      <c r="D56" s="287"/>
      <c r="E56" s="287"/>
      <c r="F56" s="287"/>
      <c r="G56" s="288"/>
      <c r="H56" s="287"/>
      <c r="I56" s="287"/>
      <c r="J56" s="312"/>
      <c r="K56" s="289"/>
    </row>
    <row r="57" spans="1:13" x14ac:dyDescent="0.25">
      <c r="A57" s="138" t="s">
        <v>9</v>
      </c>
      <c r="B57" s="290" t="s">
        <v>149</v>
      </c>
      <c r="C57" s="263">
        <v>42975</v>
      </c>
      <c r="D57" s="264">
        <v>6235</v>
      </c>
      <c r="E57" s="263">
        <v>43427</v>
      </c>
      <c r="F57" s="263">
        <v>46006</v>
      </c>
      <c r="G57" s="140" t="s">
        <v>118</v>
      </c>
      <c r="H57" s="278">
        <v>42857143</v>
      </c>
      <c r="I57" s="278">
        <v>36619928.880000003</v>
      </c>
      <c r="J57" s="311">
        <v>0.85446500435178341</v>
      </c>
      <c r="K57" s="85">
        <v>6237214.1199999973</v>
      </c>
    </row>
    <row r="58" spans="1:13" x14ac:dyDescent="0.25">
      <c r="A58" s="138" t="s">
        <v>9</v>
      </c>
      <c r="B58" s="290" t="s">
        <v>91</v>
      </c>
      <c r="C58" s="263">
        <v>42640</v>
      </c>
      <c r="D58" s="264">
        <v>6024</v>
      </c>
      <c r="E58" s="263">
        <v>43104</v>
      </c>
      <c r="F58" s="263">
        <v>46065</v>
      </c>
      <c r="G58" s="140">
        <v>0.70410958904109588</v>
      </c>
      <c r="H58" s="278">
        <v>42750000</v>
      </c>
      <c r="I58" s="278">
        <v>36695088.579999998</v>
      </c>
      <c r="J58" s="311">
        <v>0.85836464514619881</v>
      </c>
      <c r="K58" s="278">
        <v>6054911.4200000018</v>
      </c>
    </row>
    <row r="59" spans="1:13" x14ac:dyDescent="0.25">
      <c r="A59" s="138" t="s">
        <v>9</v>
      </c>
      <c r="B59" s="290" t="s">
        <v>95</v>
      </c>
      <c r="C59" s="263">
        <v>44516</v>
      </c>
      <c r="D59" s="264">
        <v>6898</v>
      </c>
      <c r="E59" s="263">
        <v>44652</v>
      </c>
      <c r="F59" s="263">
        <v>47219</v>
      </c>
      <c r="G59" s="140">
        <v>3.8657534246575342</v>
      </c>
      <c r="H59" s="278">
        <v>354245764</v>
      </c>
      <c r="I59" s="278">
        <v>62871649.519999996</v>
      </c>
      <c r="J59" s="311">
        <v>0.17748031426001751</v>
      </c>
      <c r="K59" s="278">
        <v>291374114.48000002</v>
      </c>
      <c r="M59" s="134"/>
    </row>
    <row r="60" spans="1:13" x14ac:dyDescent="0.25">
      <c r="A60" s="138" t="s">
        <v>9</v>
      </c>
      <c r="B60" s="290" t="s">
        <v>96</v>
      </c>
      <c r="C60" s="263">
        <v>43948</v>
      </c>
      <c r="D60" s="264">
        <v>7119</v>
      </c>
      <c r="E60" s="263">
        <v>45113</v>
      </c>
      <c r="F60" s="263">
        <v>46948</v>
      </c>
      <c r="G60" s="140">
        <v>3.1232876712328768</v>
      </c>
      <c r="H60" s="291">
        <v>220000000</v>
      </c>
      <c r="I60" s="291">
        <v>31290071</v>
      </c>
      <c r="J60" s="313">
        <v>0.14222759545454544</v>
      </c>
      <c r="K60" s="278">
        <v>188709929</v>
      </c>
    </row>
    <row r="61" spans="1:13" x14ac:dyDescent="0.25">
      <c r="A61" s="136" t="s">
        <v>4</v>
      </c>
      <c r="B61" s="137" t="s">
        <v>94</v>
      </c>
      <c r="C61" s="144">
        <v>44995</v>
      </c>
      <c r="D61" s="20">
        <v>7153</v>
      </c>
      <c r="E61" s="144">
        <v>45184</v>
      </c>
      <c r="F61" s="144">
        <v>46657</v>
      </c>
      <c r="G61" s="66">
        <v>2.3260273972602739</v>
      </c>
      <c r="H61" s="100">
        <v>45000000</v>
      </c>
      <c r="I61" s="100">
        <v>25235163</v>
      </c>
      <c r="J61" s="349">
        <v>0.56078139999999999</v>
      </c>
      <c r="K61" s="28">
        <v>19764837</v>
      </c>
    </row>
    <row r="62" spans="1:13" x14ac:dyDescent="0.25">
      <c r="A62" s="21"/>
      <c r="B62" s="22" t="s">
        <v>14</v>
      </c>
      <c r="C62" s="23"/>
      <c r="D62" s="23"/>
      <c r="E62" s="23"/>
      <c r="F62" s="23"/>
      <c r="G62" s="1"/>
      <c r="H62" s="101">
        <v>704852907</v>
      </c>
      <c r="I62" s="101">
        <v>192711900.98000002</v>
      </c>
      <c r="J62" s="225">
        <v>0.2734072585445122</v>
      </c>
      <c r="K62" s="101">
        <v>512141006.01999998</v>
      </c>
    </row>
    <row r="63" spans="1:13" x14ac:dyDescent="0.25">
      <c r="A63" s="262"/>
      <c r="B63" s="277"/>
      <c r="C63" s="83"/>
      <c r="D63" s="83"/>
      <c r="E63" s="83"/>
      <c r="F63" s="83"/>
      <c r="G63" s="93"/>
      <c r="H63" s="77"/>
      <c r="I63" s="77"/>
      <c r="J63" s="239"/>
      <c r="K63" s="77"/>
    </row>
    <row r="64" spans="1:13" x14ac:dyDescent="0.25">
      <c r="A64" s="262" t="s">
        <v>5</v>
      </c>
      <c r="B64" s="286" t="s">
        <v>100</v>
      </c>
      <c r="C64" s="263">
        <v>42649</v>
      </c>
      <c r="D64" s="264">
        <v>6215</v>
      </c>
      <c r="E64" s="263">
        <v>43404</v>
      </c>
      <c r="F64" s="263">
        <v>45838</v>
      </c>
      <c r="G64" s="140">
        <v>0</v>
      </c>
      <c r="H64" s="266">
        <v>9437604.6652959995</v>
      </c>
      <c r="I64" s="266">
        <v>8660286.9509539995</v>
      </c>
      <c r="J64" s="315">
        <v>0.91763612252160165</v>
      </c>
      <c r="K64" s="119">
        <v>777317.71434199996</v>
      </c>
    </row>
    <row r="65" spans="1:11" x14ac:dyDescent="0.25">
      <c r="A65" s="21"/>
      <c r="B65" s="22" t="s">
        <v>45</v>
      </c>
      <c r="C65" s="23"/>
      <c r="D65" s="23"/>
      <c r="E65" s="23"/>
      <c r="F65" s="23"/>
      <c r="G65" s="1"/>
      <c r="H65" s="101">
        <v>9437604.6652959995</v>
      </c>
      <c r="I65" s="101">
        <v>8660286.9509539995</v>
      </c>
      <c r="J65" s="225">
        <v>0.91763612252160165</v>
      </c>
      <c r="K65" s="101">
        <v>777317.71434199996</v>
      </c>
    </row>
    <row r="66" spans="1:11" x14ac:dyDescent="0.25">
      <c r="A66" s="262"/>
      <c r="B66" s="277"/>
      <c r="C66" s="83"/>
      <c r="D66" s="83"/>
      <c r="E66" s="83"/>
      <c r="F66" s="83"/>
      <c r="G66" s="208"/>
      <c r="H66" s="128"/>
      <c r="I66" s="128"/>
      <c r="J66" s="316"/>
      <c r="K66" s="128"/>
    </row>
    <row r="67" spans="1:11" x14ac:dyDescent="0.25">
      <c r="A67" s="262" t="s">
        <v>4</v>
      </c>
      <c r="B67" s="283" t="s">
        <v>101</v>
      </c>
      <c r="C67" s="263">
        <v>42786</v>
      </c>
      <c r="D67" s="264">
        <v>6023</v>
      </c>
      <c r="E67" s="263">
        <v>43105</v>
      </c>
      <c r="F67" s="263">
        <v>45859</v>
      </c>
      <c r="G67" s="140">
        <v>0</v>
      </c>
      <c r="H67" s="108">
        <v>21600000</v>
      </c>
      <c r="I67" s="119">
        <v>21340636.339999996</v>
      </c>
      <c r="J67" s="307">
        <v>0.98799242314814795</v>
      </c>
      <c r="K67" s="119">
        <v>259363.66000000387</v>
      </c>
    </row>
    <row r="68" spans="1:11" x14ac:dyDescent="0.25">
      <c r="A68" s="262" t="s">
        <v>4</v>
      </c>
      <c r="B68" s="283" t="s">
        <v>101</v>
      </c>
      <c r="C68" s="263">
        <v>42786</v>
      </c>
      <c r="D68" s="264">
        <v>6023</v>
      </c>
      <c r="E68" s="263">
        <v>43105</v>
      </c>
      <c r="F68" s="263">
        <v>46022</v>
      </c>
      <c r="G68" s="140" t="s">
        <v>118</v>
      </c>
      <c r="H68" s="285">
        <v>10400000</v>
      </c>
      <c r="I68" s="85">
        <v>4385267.83</v>
      </c>
      <c r="J68" s="240">
        <v>0.42166036826923076</v>
      </c>
      <c r="K68" s="85">
        <v>6014732.1699999999</v>
      </c>
    </row>
    <row r="69" spans="1:11" x14ac:dyDescent="0.25">
      <c r="A69" s="21"/>
      <c r="B69" s="22" t="s">
        <v>15</v>
      </c>
      <c r="C69" s="71"/>
      <c r="D69" s="23"/>
      <c r="E69" s="23"/>
      <c r="F69" s="63"/>
      <c r="G69" s="62"/>
      <c r="H69" s="24">
        <v>32000000</v>
      </c>
      <c r="I69" s="24">
        <v>25725904.169999994</v>
      </c>
      <c r="J69" s="225">
        <v>0.80393450531249977</v>
      </c>
      <c r="K69" s="24">
        <v>6274095.8300000057</v>
      </c>
    </row>
    <row r="70" spans="1:11" x14ac:dyDescent="0.25">
      <c r="A70" s="262"/>
      <c r="B70" s="277"/>
      <c r="C70" s="102"/>
      <c r="D70" s="102"/>
      <c r="E70" s="102"/>
      <c r="F70" s="99"/>
      <c r="G70" s="283"/>
      <c r="H70" s="89"/>
      <c r="I70" s="89"/>
      <c r="J70" s="317"/>
      <c r="K70" s="89"/>
    </row>
    <row r="71" spans="1:11" x14ac:dyDescent="0.25">
      <c r="A71" s="262" t="s">
        <v>4</v>
      </c>
      <c r="B71" s="102" t="s">
        <v>103</v>
      </c>
      <c r="C71" s="263">
        <v>43080</v>
      </c>
      <c r="D71" s="264">
        <v>6143</v>
      </c>
      <c r="E71" s="263">
        <v>43319</v>
      </c>
      <c r="F71" s="263">
        <v>46734</v>
      </c>
      <c r="G71" s="284">
        <v>2.4547945205479453</v>
      </c>
      <c r="H71" s="85">
        <v>94000000</v>
      </c>
      <c r="I71" s="85">
        <v>60762535.569999993</v>
      </c>
      <c r="J71" s="240">
        <v>0.64640995287234038</v>
      </c>
      <c r="K71" s="85">
        <v>33237464.430000007</v>
      </c>
    </row>
    <row r="72" spans="1:11" x14ac:dyDescent="0.25">
      <c r="A72" s="21"/>
      <c r="B72" s="22" t="s">
        <v>46</v>
      </c>
      <c r="C72" s="71"/>
      <c r="D72" s="23"/>
      <c r="E72" s="23"/>
      <c r="F72" s="32"/>
      <c r="G72" s="62"/>
      <c r="H72" s="24">
        <v>94000000</v>
      </c>
      <c r="I72" s="24">
        <v>60762535.569999993</v>
      </c>
      <c r="J72" s="225">
        <v>0.64640995287234038</v>
      </c>
      <c r="K72" s="210">
        <v>33237464.430000007</v>
      </c>
    </row>
    <row r="73" spans="1:11" x14ac:dyDescent="0.25">
      <c r="A73" s="153"/>
      <c r="B73" s="87"/>
      <c r="C73" s="73"/>
      <c r="D73" s="73"/>
      <c r="E73" s="73"/>
      <c r="F73" s="73"/>
      <c r="G73" s="208"/>
      <c r="H73" s="209"/>
      <c r="I73" s="209"/>
      <c r="J73" s="232"/>
      <c r="K73" s="209"/>
    </row>
    <row r="74" spans="1:11" x14ac:dyDescent="0.25">
      <c r="A74" s="48"/>
      <c r="B74" s="47"/>
      <c r="C74" s="155"/>
      <c r="D74" s="156"/>
      <c r="E74" s="155"/>
      <c r="F74" s="155"/>
      <c r="G74" s="157"/>
      <c r="H74" s="162"/>
      <c r="I74" s="163"/>
      <c r="J74" s="233"/>
      <c r="K74" s="162"/>
    </row>
    <row r="75" spans="1:11" x14ac:dyDescent="0.25">
      <c r="A75" s="38" t="s">
        <v>109</v>
      </c>
      <c r="B75" s="38"/>
      <c r="C75" s="39"/>
      <c r="D75" s="39"/>
      <c r="E75" s="38"/>
      <c r="F75" s="38"/>
      <c r="G75" s="6"/>
      <c r="H75" s="40">
        <v>5611958511.6652956</v>
      </c>
      <c r="I75" s="184">
        <v>2962022079.9709539</v>
      </c>
      <c r="J75" s="234">
        <v>0.52780541299689721</v>
      </c>
      <c r="K75" s="184">
        <v>2649936431.6943417</v>
      </c>
    </row>
    <row r="76" spans="1:11" x14ac:dyDescent="0.25">
      <c r="A76" s="41"/>
      <c r="B76" s="41"/>
      <c r="C76" s="42"/>
      <c r="D76" s="42"/>
      <c r="E76" s="41"/>
      <c r="F76" s="41"/>
      <c r="G76" s="7"/>
      <c r="H76" s="43"/>
      <c r="I76" s="44"/>
      <c r="J76" s="235"/>
      <c r="K76" s="43"/>
    </row>
    <row r="77" spans="1:11" x14ac:dyDescent="0.25">
      <c r="A77" s="11"/>
      <c r="B77" s="10"/>
      <c r="C77" s="10"/>
      <c r="D77" s="10"/>
      <c r="E77" s="10"/>
      <c r="F77" s="10"/>
      <c r="H77" s="14"/>
      <c r="I77" s="14"/>
      <c r="J77" s="236"/>
      <c r="K77" s="14"/>
    </row>
    <row r="78" spans="1:11" ht="18.75" x14ac:dyDescent="0.3">
      <c r="A78" s="116"/>
      <c r="B78" s="116"/>
      <c r="C78" s="116"/>
      <c r="D78" s="116"/>
      <c r="E78" s="116" t="s">
        <v>47</v>
      </c>
      <c r="F78" s="116"/>
      <c r="G78" s="116"/>
      <c r="H78" s="116"/>
      <c r="I78" s="116"/>
      <c r="J78" s="237"/>
      <c r="K78" s="116"/>
    </row>
    <row r="79" spans="1:11" ht="18.75" x14ac:dyDescent="0.3">
      <c r="A79" s="117"/>
      <c r="B79" s="117"/>
      <c r="C79" s="117"/>
      <c r="D79" s="117"/>
      <c r="E79" s="117" t="s">
        <v>32</v>
      </c>
      <c r="F79" s="117"/>
      <c r="G79" s="117"/>
      <c r="H79" s="117"/>
      <c r="I79" s="117"/>
      <c r="J79" s="238"/>
      <c r="K79" s="117"/>
    </row>
    <row r="80" spans="1:11" x14ac:dyDescent="0.25">
      <c r="A80" s="11"/>
      <c r="B80" s="10"/>
      <c r="C80" s="10"/>
      <c r="D80" s="10"/>
      <c r="E80" s="10"/>
      <c r="F80" s="10"/>
      <c r="H80" s="10"/>
      <c r="I80" s="10"/>
      <c r="J80" s="236"/>
      <c r="K80" s="10"/>
    </row>
    <row r="81" spans="1:13" ht="23.25" customHeight="1" x14ac:dyDescent="0.25">
      <c r="A81" s="379" t="s">
        <v>33</v>
      </c>
      <c r="B81" s="381" t="s">
        <v>34</v>
      </c>
      <c r="C81" s="383" t="s">
        <v>35</v>
      </c>
      <c r="D81" s="385" t="s">
        <v>37</v>
      </c>
      <c r="E81" s="386"/>
      <c r="F81" s="383" t="s">
        <v>38</v>
      </c>
      <c r="G81" s="371" t="s">
        <v>39</v>
      </c>
      <c r="H81" s="373" t="s">
        <v>40</v>
      </c>
      <c r="I81" s="375" t="s">
        <v>41</v>
      </c>
      <c r="J81" s="376"/>
      <c r="K81" s="377" t="s">
        <v>42</v>
      </c>
    </row>
    <row r="82" spans="1:13" ht="23.25" customHeight="1" x14ac:dyDescent="0.25">
      <c r="A82" s="380" t="s">
        <v>0</v>
      </c>
      <c r="B82" s="382"/>
      <c r="C82" s="384"/>
      <c r="D82" s="12" t="s">
        <v>2</v>
      </c>
      <c r="E82" s="13" t="s">
        <v>36</v>
      </c>
      <c r="F82" s="384"/>
      <c r="G82" s="372"/>
      <c r="H82" s="374"/>
      <c r="I82" s="13" t="s">
        <v>1</v>
      </c>
      <c r="J82" s="223" t="s">
        <v>3</v>
      </c>
      <c r="K82" s="378"/>
    </row>
    <row r="83" spans="1:13" ht="23.25" customHeight="1" x14ac:dyDescent="0.25">
      <c r="A83" s="262"/>
      <c r="B83" s="277"/>
      <c r="C83" s="83"/>
      <c r="D83" s="83"/>
      <c r="E83" s="83"/>
      <c r="F83" s="83"/>
      <c r="G83" s="93"/>
      <c r="H83" s="77"/>
      <c r="I83" s="77"/>
      <c r="J83" s="239"/>
      <c r="K83" s="77"/>
    </row>
    <row r="84" spans="1:13" ht="23.25" customHeight="1" x14ac:dyDescent="0.25">
      <c r="A84" s="262" t="s">
        <v>11</v>
      </c>
      <c r="B84" s="102" t="s">
        <v>104</v>
      </c>
      <c r="C84" s="263">
        <v>42934</v>
      </c>
      <c r="D84" s="264">
        <v>6144</v>
      </c>
      <c r="E84" s="263">
        <v>43335</v>
      </c>
      <c r="F84" s="263">
        <v>45888</v>
      </c>
      <c r="G84" s="140" t="s">
        <v>126</v>
      </c>
      <c r="H84" s="278">
        <v>20000000</v>
      </c>
      <c r="I84" s="278">
        <v>19056241.609999999</v>
      </c>
      <c r="J84" s="240">
        <v>0.95281208049999999</v>
      </c>
      <c r="K84" s="85">
        <v>943758.3900000006</v>
      </c>
    </row>
    <row r="85" spans="1:13" x14ac:dyDescent="0.25">
      <c r="A85" s="262" t="s">
        <v>9</v>
      </c>
      <c r="B85" s="102" t="s">
        <v>70</v>
      </c>
      <c r="C85" s="263">
        <v>44677</v>
      </c>
      <c r="D85" s="264">
        <v>7074</v>
      </c>
      <c r="E85" s="263">
        <v>45040</v>
      </c>
      <c r="F85" s="263">
        <v>47232</v>
      </c>
      <c r="G85" s="140">
        <v>3.7342465753424658</v>
      </c>
      <c r="H85" s="278">
        <v>60000000</v>
      </c>
      <c r="I85" s="278">
        <v>2076364</v>
      </c>
      <c r="J85" s="240">
        <v>3.4606066666666664E-2</v>
      </c>
      <c r="K85" s="85">
        <v>57923636</v>
      </c>
    </row>
    <row r="86" spans="1:13" x14ac:dyDescent="0.25">
      <c r="A86" s="21"/>
      <c r="B86" s="22" t="s">
        <v>16</v>
      </c>
      <c r="C86" s="204"/>
      <c r="D86" s="204"/>
      <c r="E86" s="204"/>
      <c r="F86" s="204"/>
      <c r="G86" s="1"/>
      <c r="H86" s="24">
        <v>80000000</v>
      </c>
      <c r="I86" s="24">
        <v>21132605.609999999</v>
      </c>
      <c r="J86" s="225">
        <v>0.26415757012500002</v>
      </c>
      <c r="K86" s="24">
        <v>58867394.390000001</v>
      </c>
      <c r="M86" s="134"/>
    </row>
    <row r="87" spans="1:13" x14ac:dyDescent="0.25">
      <c r="A87" s="262"/>
      <c r="B87" s="87"/>
      <c r="C87" s="82"/>
      <c r="D87" s="88"/>
      <c r="E87" s="88"/>
      <c r="F87" s="83"/>
      <c r="G87" s="93"/>
      <c r="H87" s="77"/>
      <c r="I87" s="77"/>
      <c r="J87" s="239"/>
      <c r="K87" s="89"/>
    </row>
    <row r="88" spans="1:13" x14ac:dyDescent="0.25">
      <c r="A88" s="262" t="s">
        <v>9</v>
      </c>
      <c r="B88" s="73" t="s">
        <v>105</v>
      </c>
      <c r="C88" s="263">
        <v>44070</v>
      </c>
      <c r="D88" s="264">
        <v>7088</v>
      </c>
      <c r="E88" s="263">
        <v>45057</v>
      </c>
      <c r="F88" s="263">
        <v>47250</v>
      </c>
      <c r="G88" s="140">
        <v>3.7835616438356166</v>
      </c>
      <c r="H88" s="85">
        <v>60652361.655483954</v>
      </c>
      <c r="I88" s="85">
        <v>0</v>
      </c>
      <c r="J88" s="240">
        <v>0</v>
      </c>
      <c r="K88" s="85">
        <v>60652361.655483954</v>
      </c>
    </row>
    <row r="89" spans="1:13" x14ac:dyDescent="0.25">
      <c r="A89" s="262" t="s">
        <v>4</v>
      </c>
      <c r="B89" s="159" t="s">
        <v>106</v>
      </c>
      <c r="C89" s="263">
        <v>44426</v>
      </c>
      <c r="D89" s="264">
        <v>7147</v>
      </c>
      <c r="E89" s="263">
        <v>45184</v>
      </c>
      <c r="F89" s="263">
        <v>47376</v>
      </c>
      <c r="G89" s="140">
        <v>4.1287671232876715</v>
      </c>
      <c r="H89" s="85">
        <v>61741845.479306452</v>
      </c>
      <c r="I89" s="85">
        <v>56451324.937043734</v>
      </c>
      <c r="J89" s="240">
        <v>0.91431223830139796</v>
      </c>
      <c r="K89" s="85">
        <v>5290520.5422627181</v>
      </c>
    </row>
    <row r="90" spans="1:13" x14ac:dyDescent="0.25">
      <c r="A90" s="19"/>
      <c r="B90" s="195" t="s">
        <v>25</v>
      </c>
      <c r="C90" s="199"/>
      <c r="D90" s="199"/>
      <c r="E90" s="199"/>
      <c r="F90" s="199"/>
      <c r="G90" s="196"/>
      <c r="H90" s="197">
        <v>122394207.13479041</v>
      </c>
      <c r="I90" s="197">
        <v>56451324.937043734</v>
      </c>
      <c r="J90" s="241">
        <v>0.46122546367635658</v>
      </c>
      <c r="K90" s="197">
        <v>65942882.197746672</v>
      </c>
    </row>
    <row r="91" spans="1:13" x14ac:dyDescent="0.25">
      <c r="A91" s="92"/>
      <c r="B91" s="98"/>
      <c r="C91" s="96"/>
      <c r="D91" s="99"/>
      <c r="E91" s="99"/>
      <c r="F91" s="86"/>
      <c r="G91" s="97"/>
      <c r="H91" s="90"/>
      <c r="I91" s="91"/>
      <c r="J91" s="242"/>
      <c r="K91" s="90"/>
    </row>
    <row r="92" spans="1:13" x14ac:dyDescent="0.25">
      <c r="A92" s="118" t="s">
        <v>4</v>
      </c>
      <c r="B92" s="124" t="s">
        <v>107</v>
      </c>
      <c r="C92" s="144">
        <v>44924</v>
      </c>
      <c r="D92" s="20">
        <v>7153</v>
      </c>
      <c r="E92" s="144">
        <v>45184</v>
      </c>
      <c r="F92" s="144">
        <v>47118</v>
      </c>
      <c r="G92" s="141">
        <v>3.4219178082191779</v>
      </c>
      <c r="H92" s="125">
        <v>75000000</v>
      </c>
      <c r="I92" s="126">
        <v>0</v>
      </c>
      <c r="J92" s="243">
        <v>0</v>
      </c>
      <c r="K92" s="119">
        <v>75000000</v>
      </c>
    </row>
    <row r="93" spans="1:13" x14ac:dyDescent="0.25">
      <c r="A93" s="127"/>
      <c r="B93" s="198" t="s">
        <v>26</v>
      </c>
      <c r="C93" s="199"/>
      <c r="D93" s="199"/>
      <c r="E93" s="199"/>
      <c r="F93" s="199"/>
      <c r="G93" s="200"/>
      <c r="H93" s="142">
        <v>75000000</v>
      </c>
      <c r="I93" s="198">
        <v>0</v>
      </c>
      <c r="J93" s="244">
        <v>0</v>
      </c>
      <c r="K93" s="142">
        <v>75000000</v>
      </c>
    </row>
    <row r="94" spans="1:13" x14ac:dyDescent="0.25">
      <c r="A94" s="399" t="s">
        <v>4</v>
      </c>
      <c r="B94" s="91"/>
      <c r="C94" s="96"/>
      <c r="D94" s="96"/>
      <c r="E94" s="96"/>
      <c r="F94" s="96"/>
      <c r="G94" s="97"/>
      <c r="H94" s="90"/>
      <c r="I94" s="91"/>
      <c r="J94" s="245"/>
      <c r="K94" s="128"/>
    </row>
    <row r="95" spans="1:13" x14ac:dyDescent="0.25">
      <c r="A95" s="400"/>
      <c r="B95" s="126" t="s">
        <v>108</v>
      </c>
      <c r="C95" s="144">
        <v>44952</v>
      </c>
      <c r="D95" s="20">
        <v>7414</v>
      </c>
      <c r="E95" s="144">
        <v>45649</v>
      </c>
      <c r="F95" s="144">
        <v>47144</v>
      </c>
      <c r="G95" s="141">
        <v>3.493150684931507</v>
      </c>
      <c r="H95" s="125">
        <v>30000000</v>
      </c>
      <c r="I95" s="124">
        <v>0</v>
      </c>
      <c r="J95" s="243">
        <v>0</v>
      </c>
      <c r="K95" s="119">
        <v>30000000</v>
      </c>
    </row>
    <row r="96" spans="1:13" x14ac:dyDescent="0.25">
      <c r="A96" s="401"/>
      <c r="B96" s="198" t="s">
        <v>27</v>
      </c>
      <c r="C96" s="201"/>
      <c r="D96" s="202"/>
      <c r="E96" s="201"/>
      <c r="F96" s="201"/>
      <c r="G96" s="203"/>
      <c r="H96" s="142">
        <v>30000000</v>
      </c>
      <c r="I96" s="142">
        <v>0</v>
      </c>
      <c r="J96" s="246">
        <v>0</v>
      </c>
      <c r="K96" s="142">
        <v>30000000</v>
      </c>
    </row>
    <row r="97" spans="1:11" x14ac:dyDescent="0.25">
      <c r="A97" s="92"/>
      <c r="B97" s="98"/>
      <c r="C97" s="96"/>
      <c r="D97" s="99"/>
      <c r="E97" s="99"/>
      <c r="F97" s="86"/>
      <c r="G97" s="97"/>
      <c r="H97" s="90"/>
      <c r="I97" s="91"/>
      <c r="J97" s="242"/>
      <c r="K97" s="90"/>
    </row>
    <row r="98" spans="1:11" ht="39" x14ac:dyDescent="0.25">
      <c r="A98" s="166" t="s">
        <v>127</v>
      </c>
      <c r="B98" s="160" t="s">
        <v>128</v>
      </c>
      <c r="C98" s="144">
        <v>45615</v>
      </c>
      <c r="D98" s="20">
        <v>7479</v>
      </c>
      <c r="E98" s="144">
        <v>45807</v>
      </c>
      <c r="F98" s="144">
        <v>46932</v>
      </c>
      <c r="G98" s="141">
        <v>3.0876712328767124</v>
      </c>
      <c r="H98" s="125">
        <v>101606009</v>
      </c>
      <c r="I98" s="124">
        <v>65614834</v>
      </c>
      <c r="J98" s="243">
        <v>0.64580000000000004</v>
      </c>
      <c r="K98" s="119">
        <v>35991175</v>
      </c>
    </row>
    <row r="99" spans="1:11" x14ac:dyDescent="0.25">
      <c r="A99" s="127"/>
      <c r="B99" s="198" t="s">
        <v>131</v>
      </c>
      <c r="C99" s="201"/>
      <c r="D99" s="202"/>
      <c r="E99" s="201"/>
      <c r="F99" s="201"/>
      <c r="G99" s="203"/>
      <c r="H99" s="142">
        <v>101606009</v>
      </c>
      <c r="I99" s="142">
        <v>65614834</v>
      </c>
      <c r="J99" s="246">
        <v>0.64580000000000004</v>
      </c>
      <c r="K99" s="142">
        <v>35991175</v>
      </c>
    </row>
    <row r="100" spans="1:11" x14ac:dyDescent="0.25">
      <c r="A100" s="153"/>
      <c r="B100" s="87"/>
      <c r="C100" s="73"/>
      <c r="D100" s="73"/>
      <c r="E100" s="73"/>
      <c r="F100" s="73"/>
      <c r="G100" s="208"/>
      <c r="H100" s="209"/>
      <c r="I100" s="209"/>
      <c r="J100" s="232"/>
      <c r="K100" s="209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409000216.13479042</v>
      </c>
      <c r="I102" s="40">
        <v>143198764.54704374</v>
      </c>
      <c r="J102" s="248">
        <v>0.35011904370204794</v>
      </c>
      <c r="K102" s="40">
        <v>265801451.58774668</v>
      </c>
    </row>
    <row r="103" spans="1:11" x14ac:dyDescent="0.25">
      <c r="A103" s="35"/>
      <c r="B103" s="35"/>
      <c r="C103" s="34"/>
      <c r="D103" s="34"/>
      <c r="E103" s="35"/>
      <c r="F103" s="35"/>
      <c r="G103" s="5"/>
      <c r="H103" s="36"/>
      <c r="I103" s="37"/>
      <c r="J103" s="249"/>
      <c r="K103" s="36"/>
    </row>
    <row r="104" spans="1:11" s="190" customFormat="1" x14ac:dyDescent="0.25">
      <c r="A104" s="187"/>
      <c r="B104" s="187"/>
      <c r="C104" s="185"/>
      <c r="D104" s="185"/>
      <c r="E104" s="187"/>
      <c r="F104" s="187"/>
      <c r="G104" s="188"/>
      <c r="H104" s="189"/>
      <c r="I104" s="189"/>
      <c r="J104" s="250"/>
      <c r="K104" s="189"/>
    </row>
    <row r="105" spans="1:11" s="190" customFormat="1" ht="15" customHeight="1" x14ac:dyDescent="0.25">
      <c r="A105" s="379" t="s">
        <v>33</v>
      </c>
      <c r="B105" s="381" t="s">
        <v>34</v>
      </c>
      <c r="C105" s="383" t="s">
        <v>35</v>
      </c>
      <c r="D105" s="395" t="s">
        <v>37</v>
      </c>
      <c r="E105" s="396"/>
      <c r="F105" s="383" t="s">
        <v>38</v>
      </c>
      <c r="G105" s="371" t="s">
        <v>39</v>
      </c>
      <c r="H105" s="373" t="s">
        <v>40</v>
      </c>
      <c r="I105" s="397" t="s">
        <v>41</v>
      </c>
      <c r="J105" s="398"/>
      <c r="K105" s="377" t="s">
        <v>42</v>
      </c>
    </row>
    <row r="106" spans="1:11" s="190" customFormat="1" ht="27.75" customHeight="1" x14ac:dyDescent="0.25">
      <c r="A106" s="380" t="s">
        <v>0</v>
      </c>
      <c r="B106" s="394"/>
      <c r="C106" s="384"/>
      <c r="D106" s="206" t="s">
        <v>2</v>
      </c>
      <c r="E106" s="207" t="s">
        <v>36</v>
      </c>
      <c r="F106" s="384"/>
      <c r="G106" s="372"/>
      <c r="H106" s="374"/>
      <c r="I106" s="207" t="s">
        <v>1</v>
      </c>
      <c r="J106" s="251" t="s">
        <v>3</v>
      </c>
      <c r="K106" s="378"/>
    </row>
    <row r="107" spans="1:11" s="190" customFormat="1" ht="15" customHeight="1" x14ac:dyDescent="0.25">
      <c r="A107" s="402" t="s">
        <v>28</v>
      </c>
      <c r="B107" s="216" t="s">
        <v>138</v>
      </c>
      <c r="C107" s="217">
        <v>45278</v>
      </c>
      <c r="D107" s="218">
        <v>7412</v>
      </c>
      <c r="E107" s="219">
        <v>45649</v>
      </c>
      <c r="F107" s="217">
        <v>46081</v>
      </c>
      <c r="G107" s="191" t="s">
        <v>129</v>
      </c>
      <c r="H107" s="192">
        <v>409315290</v>
      </c>
      <c r="I107" s="125">
        <v>197815400</v>
      </c>
      <c r="J107" s="243">
        <v>0.48328368090036411</v>
      </c>
      <c r="K107" s="125">
        <v>211499890</v>
      </c>
    </row>
    <row r="108" spans="1:11" s="190" customFormat="1" x14ac:dyDescent="0.25">
      <c r="A108" s="403"/>
      <c r="B108" s="205" t="s">
        <v>137</v>
      </c>
      <c r="C108" s="201"/>
      <c r="D108" s="201"/>
      <c r="E108" s="201"/>
      <c r="F108" s="203"/>
      <c r="G108" s="142"/>
      <c r="H108" s="24">
        <v>409315290</v>
      </c>
      <c r="I108" s="24">
        <v>197815400</v>
      </c>
      <c r="J108" s="225">
        <v>0.48328368090036411</v>
      </c>
      <c r="K108" s="24">
        <v>211499890</v>
      </c>
    </row>
    <row r="109" spans="1:11" s="190" customFormat="1" x14ac:dyDescent="0.25">
      <c r="A109" s="166"/>
      <c r="B109" s="279"/>
      <c r="C109" s="280"/>
      <c r="D109" s="280"/>
      <c r="E109" s="280"/>
      <c r="F109" s="281"/>
      <c r="G109" s="282"/>
      <c r="H109" s="282"/>
      <c r="I109" s="282"/>
      <c r="J109" s="350"/>
      <c r="K109" s="282"/>
    </row>
    <row r="110" spans="1:11" s="190" customFormat="1" x14ac:dyDescent="0.25">
      <c r="A110" s="393" t="s">
        <v>137</v>
      </c>
      <c r="B110" s="393"/>
      <c r="C110" s="393"/>
      <c r="D110" s="393"/>
      <c r="E110" s="393"/>
      <c r="F110" s="393"/>
      <c r="G110" s="393"/>
      <c r="H110" s="164"/>
      <c r="I110" s="165"/>
      <c r="J110" s="247"/>
      <c r="K110" s="164"/>
    </row>
    <row r="111" spans="1:11" s="190" customFormat="1" x14ac:dyDescent="0.25">
      <c r="A111" s="393"/>
      <c r="B111" s="393"/>
      <c r="C111" s="393"/>
      <c r="D111" s="393"/>
      <c r="E111" s="393"/>
      <c r="F111" s="393"/>
      <c r="G111" s="393"/>
      <c r="H111" s="220">
        <v>409315290</v>
      </c>
      <c r="I111" s="220">
        <v>197815400</v>
      </c>
      <c r="J111" s="248">
        <v>0.48328368090036411</v>
      </c>
      <c r="K111" s="220">
        <v>211499890</v>
      </c>
    </row>
    <row r="112" spans="1:11" s="190" customFormat="1" x14ac:dyDescent="0.25">
      <c r="A112" s="393"/>
      <c r="B112" s="393"/>
      <c r="C112" s="393"/>
      <c r="D112" s="393"/>
      <c r="E112" s="393"/>
      <c r="F112" s="393"/>
      <c r="G112" s="393"/>
      <c r="H112" s="43"/>
      <c r="I112" s="44"/>
      <c r="J112" s="235"/>
      <c r="K112" s="43"/>
    </row>
    <row r="113" spans="1:11" s="190" customFormat="1" x14ac:dyDescent="0.25">
      <c r="A113" s="275"/>
      <c r="B113" s="275"/>
      <c r="C113" s="275"/>
      <c r="D113" s="275"/>
      <c r="E113" s="275"/>
      <c r="F113" s="275"/>
      <c r="G113" s="275"/>
      <c r="H113" s="276"/>
      <c r="I113" s="276"/>
      <c r="J113" s="347"/>
      <c r="K113" s="276"/>
    </row>
    <row r="114" spans="1:11" s="190" customFormat="1" x14ac:dyDescent="0.25">
      <c r="A114" s="275"/>
      <c r="B114" s="275"/>
      <c r="C114" s="275"/>
      <c r="D114" s="275"/>
      <c r="E114" s="275"/>
      <c r="F114" s="275"/>
      <c r="G114" s="275"/>
      <c r="H114" s="276"/>
      <c r="I114" s="276"/>
      <c r="J114" s="347"/>
      <c r="K114" s="276"/>
    </row>
    <row r="115" spans="1:11" x14ac:dyDescent="0.25">
      <c r="A115" s="47"/>
      <c r="B115" s="47"/>
      <c r="C115" s="48"/>
      <c r="D115" s="48"/>
      <c r="E115" s="47"/>
      <c r="F115" s="47"/>
      <c r="G115" s="194"/>
      <c r="H115" s="49"/>
      <c r="I115" s="50"/>
      <c r="J115" s="254"/>
      <c r="K115" s="49"/>
    </row>
    <row r="116" spans="1:11" x14ac:dyDescent="0.25">
      <c r="A116" s="38" t="s">
        <v>111</v>
      </c>
      <c r="B116" s="35"/>
      <c r="C116" s="34"/>
      <c r="D116" s="34"/>
      <c r="E116" s="35"/>
      <c r="F116" s="35"/>
      <c r="G116" s="5"/>
      <c r="H116" s="40">
        <v>6430274017.800086</v>
      </c>
      <c r="I116" s="40">
        <v>3303036244.5179977</v>
      </c>
      <c r="J116" s="248">
        <v>0.51366959402268619</v>
      </c>
      <c r="K116" s="40">
        <v>3127237773</v>
      </c>
    </row>
    <row r="117" spans="1:11" x14ac:dyDescent="0.25">
      <c r="A117" s="41"/>
      <c r="B117" s="41"/>
      <c r="C117" s="42"/>
      <c r="D117" s="42"/>
      <c r="E117" s="41"/>
      <c r="F117" s="41"/>
      <c r="G117" s="7"/>
      <c r="H117" s="51"/>
      <c r="I117" s="52"/>
      <c r="J117" s="255"/>
      <c r="K117" s="51"/>
    </row>
    <row r="118" spans="1:11" x14ac:dyDescent="0.25">
      <c r="A118" s="46"/>
      <c r="B118" s="46"/>
      <c r="C118" s="46"/>
      <c r="D118" s="46"/>
      <c r="E118" s="46"/>
      <c r="F118" s="46"/>
      <c r="G118" s="8"/>
      <c r="H118" s="54"/>
      <c r="I118" s="54"/>
      <c r="J118" s="256"/>
      <c r="K118" s="54"/>
    </row>
    <row r="119" spans="1:11" x14ac:dyDescent="0.25">
      <c r="A119" s="57" t="s">
        <v>139</v>
      </c>
      <c r="B119" s="55"/>
      <c r="C119" s="46"/>
      <c r="D119" s="46"/>
      <c r="E119" s="46"/>
      <c r="F119" s="46"/>
      <c r="G119" s="8"/>
      <c r="H119" s="10"/>
      <c r="I119" s="10"/>
      <c r="J119" s="236"/>
      <c r="K119" s="10"/>
    </row>
    <row r="120" spans="1:11" x14ac:dyDescent="0.25">
      <c r="A120" s="10"/>
      <c r="B120" s="56"/>
      <c r="C120" s="10"/>
      <c r="D120" s="10"/>
      <c r="E120" s="10"/>
      <c r="F120" s="10"/>
      <c r="H120" s="10"/>
      <c r="I120" s="10"/>
      <c r="J120" s="236"/>
      <c r="K120" s="10"/>
    </row>
  </sheetData>
  <mergeCells count="32">
    <mergeCell ref="A94:A96"/>
    <mergeCell ref="A107:A108"/>
    <mergeCell ref="F105:F106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81:A82"/>
    <mergeCell ref="B81:B82"/>
    <mergeCell ref="C81:C82"/>
    <mergeCell ref="D81:E81"/>
    <mergeCell ref="F81:F82"/>
    <mergeCell ref="G81:G82"/>
    <mergeCell ref="H81:H82"/>
    <mergeCell ref="I81:J81"/>
    <mergeCell ref="K81:K82"/>
    <mergeCell ref="I105:J105"/>
    <mergeCell ref="K105:K106"/>
    <mergeCell ref="H105:H106"/>
    <mergeCell ref="A110:G112"/>
    <mergeCell ref="A105:A106"/>
    <mergeCell ref="B105:B106"/>
    <mergeCell ref="C105:C106"/>
    <mergeCell ref="D105:E105"/>
    <mergeCell ref="G105:G106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opLeftCell="A97" zoomScale="70" zoomScaleNormal="70" workbookViewId="0">
      <selection activeCell="K100" sqref="K100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7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7" t="s">
        <v>145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223" t="s">
        <v>3</v>
      </c>
      <c r="K6" s="378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224"/>
      <c r="K7" s="15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119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13.5" customHeight="1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118</v>
      </c>
      <c r="H12" s="119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5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5" t="s">
        <v>116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>
        <v>1.0794520547945206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5" t="s">
        <v>140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18">
        <v>47374</v>
      </c>
      <c r="G22" s="265">
        <v>3.6273972602739728</v>
      </c>
      <c r="H22" s="278">
        <v>215000000</v>
      </c>
      <c r="I22" s="266">
        <v>79284843.579999998</v>
      </c>
      <c r="J22" s="306">
        <v>0.36876671432558139</v>
      </c>
      <c r="K22" s="119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138" t="s">
        <v>7</v>
      </c>
      <c r="B31" s="305" t="s">
        <v>53</v>
      </c>
      <c r="C31" s="263">
        <v>42934</v>
      </c>
      <c r="D31" s="264">
        <v>6218</v>
      </c>
      <c r="E31" s="263">
        <v>43423</v>
      </c>
      <c r="F31" s="263">
        <v>46165</v>
      </c>
      <c r="G31" s="265" t="s">
        <v>119</v>
      </c>
      <c r="H31" s="291">
        <v>10000000</v>
      </c>
      <c r="I31" s="266">
        <v>10000000</v>
      </c>
      <c r="J31" s="306">
        <v>1</v>
      </c>
      <c r="K31" s="27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2070000000</v>
      </c>
      <c r="I34" s="24">
        <v>883716581.83000004</v>
      </c>
      <c r="J34" s="225">
        <v>0.42691622310628019</v>
      </c>
      <c r="K34" s="24">
        <v>1186283418.1700001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143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143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120</v>
      </c>
      <c r="H38" s="297">
        <v>100000000</v>
      </c>
      <c r="I38" s="297">
        <v>77668186.299999997</v>
      </c>
      <c r="J38" s="310">
        <v>0.77668186299999997</v>
      </c>
      <c r="K38" s="301"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223847529.58000001</v>
      </c>
      <c r="J41" s="225">
        <v>0.41050344687328078</v>
      </c>
      <c r="K41" s="24">
        <v>321452470.41999996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4</v>
      </c>
      <c r="B43" s="290" t="s">
        <v>80</v>
      </c>
      <c r="C43" s="263">
        <v>42755</v>
      </c>
      <c r="D43" s="264">
        <v>6023</v>
      </c>
      <c r="E43" s="263">
        <v>43105</v>
      </c>
      <c r="F43" s="263">
        <v>46219</v>
      </c>
      <c r="G43" s="284" t="s">
        <v>141</v>
      </c>
      <c r="H43" s="278">
        <v>150000000</v>
      </c>
      <c r="I43" s="278">
        <v>150000000</v>
      </c>
      <c r="J43" s="311">
        <v>1</v>
      </c>
      <c r="K43" s="85">
        <v>0</v>
      </c>
      <c r="M43" s="134"/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136921741.74000001</v>
      </c>
      <c r="J44" s="311">
        <v>0.91281161160000002</v>
      </c>
      <c r="K44" s="85">
        <v>13078258.25999999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118</v>
      </c>
      <c r="H45" s="278">
        <v>170000000</v>
      </c>
      <c r="I45" s="278">
        <v>157965758.61000001</v>
      </c>
      <c r="J45" s="311">
        <v>0.92921034476470599</v>
      </c>
      <c r="K45" s="85">
        <v>12034241.389999986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116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3">
        <v>45838</v>
      </c>
      <c r="G47" s="284">
        <v>0</v>
      </c>
      <c r="H47" s="278">
        <v>222076000</v>
      </c>
      <c r="I47" s="278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 t="s">
        <v>130</v>
      </c>
      <c r="H48" s="278">
        <v>400000000</v>
      </c>
      <c r="I48" s="293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93403743.070000008</v>
      </c>
      <c r="J49" s="311">
        <v>0.93403743070000012</v>
      </c>
      <c r="K49" s="85">
        <v>6596256.9299999923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120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9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x14ac:dyDescent="0.25">
      <c r="A52" s="138" t="s">
        <v>4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ht="12.75" customHeight="1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5802379.2200000007</v>
      </c>
      <c r="J53" s="310">
        <v>0.11096112636732197</v>
      </c>
      <c r="K53" s="298">
        <v>46489620.780000001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3.2356164383561645</v>
      </c>
      <c r="H55" s="278">
        <v>160000000</v>
      </c>
      <c r="I55" s="278">
        <v>1574442.25</v>
      </c>
      <c r="J55" s="311">
        <v>9.8402640624999996E-3</v>
      </c>
      <c r="K55" s="85">
        <v>158425557.75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2201368000</v>
      </c>
      <c r="I56" s="24">
        <v>1487815466.6999998</v>
      </c>
      <c r="J56" s="225">
        <v>0.67585949586802385</v>
      </c>
      <c r="K56" s="24">
        <v>713552533.29999995</v>
      </c>
    </row>
    <row r="57" spans="1:13" x14ac:dyDescent="0.25">
      <c r="A57" s="262"/>
      <c r="B57" s="287"/>
      <c r="C57" s="287"/>
      <c r="D57" s="287"/>
      <c r="E57" s="287"/>
      <c r="F57" s="287"/>
      <c r="G57" s="288"/>
      <c r="H57" s="287"/>
      <c r="I57" s="287"/>
      <c r="J57" s="312"/>
      <c r="K57" s="289"/>
    </row>
    <row r="58" spans="1:13" x14ac:dyDescent="0.25">
      <c r="A58" s="138" t="s">
        <v>9</v>
      </c>
      <c r="B58" s="290" t="s">
        <v>98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120</v>
      </c>
      <c r="H58" s="278">
        <v>42857143</v>
      </c>
      <c r="I58" s="278">
        <v>36619928.880000003</v>
      </c>
      <c r="J58" s="311">
        <v>0.85446500435178341</v>
      </c>
      <c r="K58" s="85">
        <v>6237214.1199999973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117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  <c r="M59" s="134"/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80890812.519999996</v>
      </c>
      <c r="J60" s="311">
        <v>0.22834659081484457</v>
      </c>
      <c r="K60" s="278">
        <v>273354951.48000002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31290071</v>
      </c>
      <c r="J61" s="313">
        <v>0.14222759545454544</v>
      </c>
      <c r="K61" s="278">
        <v>188709929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210731063.98000002</v>
      </c>
      <c r="J63" s="225">
        <v>0.29897168882641784</v>
      </c>
      <c r="K63" s="101">
        <v>494121843.01999998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9657986.0231439993</v>
      </c>
      <c r="I65" s="266">
        <v>8670064.0629530009</v>
      </c>
      <c r="J65" s="315">
        <v>0.89770931974600265</v>
      </c>
      <c r="K65" s="119">
        <v>987921.96019099839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9657986.0231439993</v>
      </c>
      <c r="I66" s="101">
        <v>8670064.0629530009</v>
      </c>
      <c r="J66" s="225">
        <v>0.89770931974600265</v>
      </c>
      <c r="K66" s="101">
        <v>987921.96019099839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142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120</v>
      </c>
      <c r="H69" s="108">
        <v>21600000</v>
      </c>
      <c r="I69" s="119">
        <v>21340636.339999996</v>
      </c>
      <c r="J69" s="307">
        <v>0.98799242314814795</v>
      </c>
      <c r="K69" s="119">
        <v>259363.66000000387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120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25725904.169999994</v>
      </c>
      <c r="J71" s="225">
        <v>0.31373053865853651</v>
      </c>
      <c r="K71" s="24">
        <v>56274095.830000006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5707178893.0231438</v>
      </c>
      <c r="I77" s="184">
        <v>2901269145.8929529</v>
      </c>
      <c r="J77" s="234">
        <v>0.50835433762899351</v>
      </c>
      <c r="K77" s="184">
        <v>2805909747.1301908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ht="23.25" customHeight="1" x14ac:dyDescent="0.25">
      <c r="A83" s="379" t="s">
        <v>33</v>
      </c>
      <c r="B83" s="381" t="s">
        <v>34</v>
      </c>
      <c r="C83" s="383" t="s">
        <v>35</v>
      </c>
      <c r="D83" s="385" t="s">
        <v>37</v>
      </c>
      <c r="E83" s="386"/>
      <c r="F83" s="383" t="s">
        <v>38</v>
      </c>
      <c r="G83" s="371" t="s">
        <v>39</v>
      </c>
      <c r="H83" s="373" t="s">
        <v>40</v>
      </c>
      <c r="I83" s="375" t="s">
        <v>41</v>
      </c>
      <c r="J83" s="376"/>
      <c r="K83" s="377" t="s">
        <v>42</v>
      </c>
    </row>
    <row r="84" spans="1:13" ht="23.25" customHeight="1" x14ac:dyDescent="0.25">
      <c r="A84" s="380" t="s">
        <v>0</v>
      </c>
      <c r="B84" s="382"/>
      <c r="C84" s="384"/>
      <c r="D84" s="12" t="s">
        <v>2</v>
      </c>
      <c r="E84" s="13" t="s">
        <v>36</v>
      </c>
      <c r="F84" s="384"/>
      <c r="G84" s="372"/>
      <c r="H84" s="374"/>
      <c r="I84" s="13" t="s">
        <v>1</v>
      </c>
      <c r="J84" s="223" t="s">
        <v>3</v>
      </c>
      <c r="K84" s="378"/>
    </row>
    <row r="85" spans="1:13" x14ac:dyDescent="0.25">
      <c r="A85" s="19"/>
      <c r="B85" s="29"/>
      <c r="C85" s="30"/>
      <c r="D85" s="30"/>
      <c r="E85" s="30"/>
      <c r="F85" s="30"/>
      <c r="G85" s="3"/>
      <c r="H85" s="31"/>
      <c r="I85" s="31"/>
      <c r="J85" s="229"/>
      <c r="K85" s="31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46253</v>
      </c>
      <c r="G86" s="140">
        <v>1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47870</v>
      </c>
      <c r="G87" s="140">
        <v>6</v>
      </c>
      <c r="H87" s="278">
        <v>60000000</v>
      </c>
      <c r="I87" s="278">
        <v>2076364</v>
      </c>
      <c r="J87" s="240">
        <v>3.4606066666666664E-2</v>
      </c>
      <c r="K87" s="85">
        <v>57923636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1"/>
      <c r="H88" s="24">
        <v>80000000</v>
      </c>
      <c r="I88" s="24">
        <v>21132605.609999999</v>
      </c>
      <c r="J88" s="225">
        <v>0.26415757012500002</v>
      </c>
      <c r="K88" s="24">
        <v>58867394.390000001</v>
      </c>
    </row>
    <row r="89" spans="1:13" x14ac:dyDescent="0.25">
      <c r="A89" s="19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3.7835616438356166</v>
      </c>
      <c r="H90" s="85">
        <v>62142662.673563853</v>
      </c>
      <c r="I90" s="85">
        <v>3508331.5409746803</v>
      </c>
      <c r="J90" s="240">
        <v>5.6456086527929897E-2</v>
      </c>
      <c r="K90" s="85">
        <v>58634331.132589176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4.1287671232876715</v>
      </c>
      <c r="H91" s="85">
        <v>63258916.417097747</v>
      </c>
      <c r="I91" s="85">
        <v>57091059.310607716</v>
      </c>
      <c r="J91" s="240">
        <v>0.90249821755051485</v>
      </c>
      <c r="K91" s="85">
        <v>6167857.1064900309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125401579.0906616</v>
      </c>
      <c r="I92" s="197">
        <v>60599390.851582393</v>
      </c>
      <c r="J92" s="241">
        <v>0.48324264567490688</v>
      </c>
      <c r="K92" s="197">
        <v>64802188.239079207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47118</v>
      </c>
      <c r="G94" s="141">
        <v>3.4219178082191779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399" t="s">
        <v>4</v>
      </c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400"/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4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401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92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65614833.660000004</v>
      </c>
      <c r="J100" s="243">
        <v>0.64577709828165775</v>
      </c>
      <c r="K100" s="119">
        <v>35991175.339999996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65614833.660000004</v>
      </c>
      <c r="J101" s="246">
        <v>0.64577709828165775</v>
      </c>
      <c r="K101" s="142">
        <v>35991175.339999996</v>
      </c>
    </row>
    <row r="102" spans="1:11" x14ac:dyDescent="0.25">
      <c r="A102" s="153"/>
      <c r="B102" s="87"/>
      <c r="C102" s="73"/>
      <c r="D102" s="73"/>
      <c r="E102" s="73"/>
      <c r="F102" s="73"/>
      <c r="G102" s="208"/>
      <c r="H102" s="209"/>
      <c r="I102" s="209"/>
      <c r="J102" s="232"/>
      <c r="K102" s="25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s="190" customFormat="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412007588.09066159</v>
      </c>
      <c r="I104" s="40">
        <v>147346830.12158239</v>
      </c>
      <c r="J104" s="248">
        <v>0.35763135044289274</v>
      </c>
      <c r="K104" s="40">
        <v>264660757.96907923</v>
      </c>
    </row>
    <row r="105" spans="1:11" s="190" customFormat="1" ht="15" customHeight="1" x14ac:dyDescent="0.25">
      <c r="A105" s="35"/>
      <c r="B105" s="35"/>
      <c r="C105" s="34"/>
      <c r="D105" s="34"/>
      <c r="E105" s="35"/>
      <c r="F105" s="35"/>
      <c r="G105" s="5"/>
      <c r="H105" s="36"/>
      <c r="I105" s="37"/>
      <c r="J105" s="249"/>
      <c r="K105" s="36"/>
    </row>
    <row r="106" spans="1:11" s="190" customFormat="1" ht="27.75" customHeight="1" x14ac:dyDescent="0.25">
      <c r="A106" s="187"/>
      <c r="B106" s="187"/>
      <c r="C106" s="185"/>
      <c r="D106" s="185"/>
      <c r="E106" s="187"/>
      <c r="F106" s="187"/>
      <c r="G106" s="188"/>
      <c r="H106" s="189"/>
      <c r="I106" s="189"/>
      <c r="J106" s="250"/>
      <c r="K106" s="61"/>
    </row>
    <row r="107" spans="1:11" s="190" customFormat="1" ht="15" customHeight="1" x14ac:dyDescent="0.25">
      <c r="A107" s="379" t="s">
        <v>33</v>
      </c>
      <c r="B107" s="381" t="s">
        <v>34</v>
      </c>
      <c r="C107" s="383" t="s">
        <v>35</v>
      </c>
      <c r="D107" s="395" t="s">
        <v>37</v>
      </c>
      <c r="E107" s="396"/>
      <c r="F107" s="383" t="s">
        <v>38</v>
      </c>
      <c r="G107" s="371" t="s">
        <v>39</v>
      </c>
      <c r="H107" s="373" t="s">
        <v>40</v>
      </c>
      <c r="I107" s="397" t="s">
        <v>41</v>
      </c>
      <c r="J107" s="398"/>
      <c r="K107" s="377" t="s">
        <v>42</v>
      </c>
    </row>
    <row r="108" spans="1:11" s="190" customFormat="1" x14ac:dyDescent="0.25">
      <c r="A108" s="380" t="s">
        <v>0</v>
      </c>
      <c r="B108" s="394"/>
      <c r="C108" s="384"/>
      <c r="D108" s="206" t="s">
        <v>2</v>
      </c>
      <c r="E108" s="207" t="s">
        <v>36</v>
      </c>
      <c r="F108" s="384"/>
      <c r="G108" s="372"/>
      <c r="H108" s="374"/>
      <c r="I108" s="207" t="s">
        <v>1</v>
      </c>
      <c r="J108" s="251" t="s">
        <v>3</v>
      </c>
      <c r="K108" s="378"/>
    </row>
    <row r="109" spans="1:11" s="190" customFormat="1" x14ac:dyDescent="0.25">
      <c r="A109" s="402" t="s">
        <v>28</v>
      </c>
      <c r="B109" s="216" t="s">
        <v>138</v>
      </c>
      <c r="C109" s="217">
        <v>45278</v>
      </c>
      <c r="D109" s="218">
        <v>7412</v>
      </c>
      <c r="E109" s="219">
        <v>45649</v>
      </c>
      <c r="F109" s="217">
        <v>46081</v>
      </c>
      <c r="G109" s="191" t="s">
        <v>117</v>
      </c>
      <c r="H109" s="192">
        <v>413454060</v>
      </c>
      <c r="I109" s="125">
        <v>199815600</v>
      </c>
      <c r="J109" s="243">
        <v>0.48328368090036411</v>
      </c>
      <c r="K109" s="125">
        <v>213638460</v>
      </c>
    </row>
    <row r="110" spans="1:11" s="190" customFormat="1" x14ac:dyDescent="0.25">
      <c r="A110" s="403"/>
      <c r="B110" s="205" t="s">
        <v>137</v>
      </c>
      <c r="C110" s="201"/>
      <c r="D110" s="201"/>
      <c r="E110" s="201"/>
      <c r="F110" s="203"/>
      <c r="G110" s="142"/>
      <c r="H110" s="24">
        <v>413454060</v>
      </c>
      <c r="I110" s="24">
        <v>199815600</v>
      </c>
      <c r="J110" s="225">
        <v>0.48328368090036411</v>
      </c>
      <c r="K110" s="24">
        <v>213638460</v>
      </c>
    </row>
    <row r="111" spans="1:11" s="190" customFormat="1" x14ac:dyDescent="0.25">
      <c r="A111" s="211"/>
      <c r="B111" s="212"/>
      <c r="C111" s="213"/>
      <c r="D111" s="213"/>
      <c r="E111" s="213"/>
      <c r="F111" s="214"/>
      <c r="G111" s="215"/>
      <c r="H111" s="215"/>
      <c r="I111" s="215"/>
      <c r="J111" s="252"/>
      <c r="K111" s="258"/>
    </row>
    <row r="112" spans="1:11" s="190" customFormat="1" x14ac:dyDescent="0.25">
      <c r="A112" s="393" t="s">
        <v>137</v>
      </c>
      <c r="B112" s="393"/>
      <c r="C112" s="393"/>
      <c r="D112" s="393"/>
      <c r="E112" s="393"/>
      <c r="F112" s="393"/>
      <c r="G112" s="393"/>
      <c r="H112" s="164"/>
      <c r="I112" s="165"/>
      <c r="J112" s="247"/>
      <c r="K112" s="164"/>
    </row>
    <row r="113" spans="1:11" s="190" customFormat="1" x14ac:dyDescent="0.25">
      <c r="A113" s="393"/>
      <c r="B113" s="393"/>
      <c r="C113" s="393"/>
      <c r="D113" s="393"/>
      <c r="E113" s="393"/>
      <c r="F113" s="393"/>
      <c r="G113" s="393"/>
      <c r="H113" s="220">
        <v>413454060</v>
      </c>
      <c r="I113" s="220">
        <v>199815600</v>
      </c>
      <c r="J113" s="248">
        <v>0.48328368090036411</v>
      </c>
      <c r="K113" s="220">
        <v>213638460</v>
      </c>
    </row>
    <row r="114" spans="1:11" s="190" customFormat="1" x14ac:dyDescent="0.25">
      <c r="A114" s="393"/>
      <c r="B114" s="393"/>
      <c r="C114" s="393"/>
      <c r="D114" s="393"/>
      <c r="E114" s="393"/>
      <c r="F114" s="393"/>
      <c r="G114" s="393"/>
      <c r="H114" s="43"/>
      <c r="I114" s="44"/>
      <c r="J114" s="235"/>
      <c r="K114" s="43"/>
    </row>
    <row r="115" spans="1:11" x14ac:dyDescent="0.25">
      <c r="A115" s="193"/>
      <c r="B115" s="193"/>
      <c r="C115" s="193"/>
      <c r="D115" s="193"/>
      <c r="E115" s="193"/>
      <c r="F115" s="193"/>
      <c r="G115" s="193"/>
      <c r="H115" s="186"/>
      <c r="I115" s="186"/>
      <c r="J115" s="253"/>
      <c r="K115" s="259"/>
    </row>
    <row r="116" spans="1:11" x14ac:dyDescent="0.25">
      <c r="A116" s="193"/>
      <c r="B116" s="193"/>
      <c r="C116" s="193"/>
      <c r="D116" s="193"/>
      <c r="E116" s="193"/>
      <c r="F116" s="193"/>
      <c r="G116" s="193"/>
      <c r="H116" s="186"/>
      <c r="I116" s="186"/>
      <c r="J116" s="253"/>
      <c r="K116" s="259"/>
    </row>
    <row r="117" spans="1:11" x14ac:dyDescent="0.25">
      <c r="A117" s="47"/>
      <c r="B117" s="47"/>
      <c r="C117" s="48"/>
      <c r="D117" s="48"/>
      <c r="E117" s="47"/>
      <c r="F117" s="47"/>
      <c r="G117" s="194"/>
      <c r="H117" s="49"/>
      <c r="I117" s="50"/>
      <c r="J117" s="254"/>
      <c r="K117" s="49"/>
    </row>
    <row r="118" spans="1:11" x14ac:dyDescent="0.25">
      <c r="A118" s="38" t="s">
        <v>111</v>
      </c>
      <c r="B118" s="35"/>
      <c r="C118" s="34"/>
      <c r="D118" s="34"/>
      <c r="E118" s="35"/>
      <c r="F118" s="35"/>
      <c r="G118" s="5"/>
      <c r="H118" s="40">
        <v>6532640541.1138058</v>
      </c>
      <c r="I118" s="40">
        <v>3248431576.0145354</v>
      </c>
      <c r="J118" s="248">
        <v>0.49726164413459101</v>
      </c>
      <c r="K118" s="40">
        <v>3284208965.0992703</v>
      </c>
    </row>
    <row r="119" spans="1:11" x14ac:dyDescent="0.25">
      <c r="A119" s="41"/>
      <c r="B119" s="41"/>
      <c r="C119" s="42"/>
      <c r="D119" s="42"/>
      <c r="E119" s="41"/>
      <c r="F119" s="41"/>
      <c r="G119" s="7"/>
      <c r="H119" s="51"/>
      <c r="I119" s="52"/>
      <c r="J119" s="255"/>
      <c r="K119" s="51"/>
    </row>
    <row r="120" spans="1:11" x14ac:dyDescent="0.25">
      <c r="A120" s="46"/>
      <c r="B120" s="46"/>
      <c r="C120" s="46"/>
      <c r="D120" s="46"/>
      <c r="E120" s="46"/>
      <c r="F120" s="46"/>
      <c r="G120" s="8"/>
      <c r="H120" s="54"/>
      <c r="I120" s="54"/>
      <c r="J120" s="256"/>
      <c r="K120" s="54"/>
    </row>
    <row r="121" spans="1:11" x14ac:dyDescent="0.25">
      <c r="A121" s="57" t="s">
        <v>144</v>
      </c>
      <c r="B121" s="55"/>
      <c r="C121" s="46"/>
      <c r="D121" s="46"/>
      <c r="E121" s="46"/>
      <c r="F121" s="46"/>
      <c r="G121" s="8"/>
      <c r="H121" s="10"/>
      <c r="I121" s="10"/>
      <c r="J121" s="236"/>
      <c r="K121" s="10"/>
    </row>
    <row r="122" spans="1:11" x14ac:dyDescent="0.25">
      <c r="A122" s="10"/>
      <c r="B122" s="56"/>
      <c r="C122" s="10"/>
      <c r="D122" s="10"/>
      <c r="E122" s="10"/>
      <c r="F122" s="10"/>
      <c r="H122" s="10"/>
      <c r="I122" s="10"/>
      <c r="J122" s="236"/>
      <c r="K122" s="10"/>
    </row>
  </sheetData>
  <mergeCells count="32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83:A84"/>
    <mergeCell ref="B83:B84"/>
    <mergeCell ref="C83:C84"/>
    <mergeCell ref="D83:E83"/>
    <mergeCell ref="F83:F84"/>
    <mergeCell ref="G83:G84"/>
    <mergeCell ref="H83:H84"/>
    <mergeCell ref="I83:J83"/>
    <mergeCell ref="K83:K84"/>
    <mergeCell ref="A112:G114"/>
    <mergeCell ref="A96:A98"/>
    <mergeCell ref="A107:A108"/>
    <mergeCell ref="B107:B108"/>
    <mergeCell ref="C107:C108"/>
    <mergeCell ref="D107:E107"/>
    <mergeCell ref="F107:F108"/>
    <mergeCell ref="G107:G108"/>
    <mergeCell ref="H107:H108"/>
    <mergeCell ref="I107:J107"/>
    <mergeCell ref="K107:K108"/>
    <mergeCell ref="A109:A11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15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7" t="s">
        <v>150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ht="18.75" x14ac:dyDescent="0.3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3" x14ac:dyDescent="0.25">
      <c r="D3" s="110"/>
      <c r="E3" s="404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79" t="s">
        <v>33</v>
      </c>
      <c r="B5" s="381" t="s">
        <v>34</v>
      </c>
      <c r="C5" s="383" t="s">
        <v>35</v>
      </c>
      <c r="D5" s="385" t="s">
        <v>37</v>
      </c>
      <c r="E5" s="386"/>
      <c r="F5" s="383" t="s">
        <v>38</v>
      </c>
      <c r="G5" s="371" t="s">
        <v>39</v>
      </c>
      <c r="H5" s="373" t="s">
        <v>40</v>
      </c>
      <c r="I5" s="375" t="s">
        <v>41</v>
      </c>
      <c r="J5" s="376"/>
      <c r="K5" s="377" t="s">
        <v>42</v>
      </c>
      <c r="M5" s="134"/>
    </row>
    <row r="6" spans="1:13" ht="24.75" customHeight="1" x14ac:dyDescent="0.25">
      <c r="A6" s="380" t="s">
        <v>0</v>
      </c>
      <c r="B6" s="382"/>
      <c r="C6" s="384"/>
      <c r="D6" s="12" t="s">
        <v>2</v>
      </c>
      <c r="E6" s="13" t="s">
        <v>36</v>
      </c>
      <c r="F6" s="384"/>
      <c r="G6" s="372"/>
      <c r="H6" s="374"/>
      <c r="I6" s="13" t="s">
        <v>1</v>
      </c>
      <c r="J6" s="223" t="s">
        <v>3</v>
      </c>
      <c r="K6" s="378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123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13.5" customHeight="1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120</v>
      </c>
      <c r="H12" s="119">
        <v>62000000</v>
      </c>
      <c r="I12" s="266">
        <v>59915782.920000002</v>
      </c>
      <c r="J12" s="302">
        <v>0.96638359548387098</v>
      </c>
      <c r="K12" s="119">
        <v>2084217.0799999982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9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115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 t="s">
        <v>141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46073</v>
      </c>
      <c r="G19" s="269" t="s">
        <v>146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263">
        <v>47374</v>
      </c>
      <c r="G22" s="265">
        <v>3.6273972602739728</v>
      </c>
      <c r="H22" s="278">
        <v>215000000</v>
      </c>
      <c r="I22" s="266">
        <v>122632657.39</v>
      </c>
      <c r="J22" s="306">
        <v>0.57038445297674423</v>
      </c>
      <c r="K22" s="119">
        <v>92367342.609999999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12455897.33</v>
      </c>
      <c r="J29" s="306">
        <v>0.41519657766666668</v>
      </c>
      <c r="K29" s="278">
        <v>17544102.670000002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63674985.799999997</v>
      </c>
      <c r="J30" s="306">
        <v>0.90964265428571423</v>
      </c>
      <c r="K30" s="278">
        <v>6325014.200000003</v>
      </c>
    </row>
    <row r="31" spans="1:11" x14ac:dyDescent="0.25">
      <c r="A31" s="138" t="s">
        <v>7</v>
      </c>
      <c r="B31" s="305" t="s">
        <v>53</v>
      </c>
      <c r="C31" s="263">
        <v>42934</v>
      </c>
      <c r="D31" s="264">
        <v>6218</v>
      </c>
      <c r="E31" s="263">
        <v>43423</v>
      </c>
      <c r="F31" s="263">
        <v>46165</v>
      </c>
      <c r="G31" s="265" t="s">
        <v>123</v>
      </c>
      <c r="H31" s="291">
        <v>10000000</v>
      </c>
      <c r="I31" s="266">
        <v>10000000</v>
      </c>
      <c r="J31" s="306">
        <v>1</v>
      </c>
      <c r="K31" s="27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2070000000</v>
      </c>
      <c r="I34" s="24">
        <v>961088755.90999997</v>
      </c>
      <c r="J34" s="225">
        <v>0.46429408498067631</v>
      </c>
      <c r="K34" s="24">
        <v>1108911244.0899999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119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119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116</v>
      </c>
      <c r="H38" s="297">
        <v>100000000</v>
      </c>
      <c r="I38" s="297">
        <v>77668186.299999997</v>
      </c>
      <c r="J38" s="310">
        <v>0.77668186299999997</v>
      </c>
      <c r="K38" s="301"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223847529.58000001</v>
      </c>
      <c r="J41" s="225">
        <v>0.41050344687328078</v>
      </c>
      <c r="K41" s="24">
        <v>321452470.41999996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4</v>
      </c>
      <c r="B43" s="290" t="s">
        <v>80</v>
      </c>
      <c r="C43" s="263">
        <v>42755</v>
      </c>
      <c r="D43" s="264">
        <v>6023</v>
      </c>
      <c r="E43" s="263">
        <v>43105</v>
      </c>
      <c r="F43" s="263">
        <v>45854</v>
      </c>
      <c r="G43" s="284">
        <v>0</v>
      </c>
      <c r="H43" s="278">
        <v>150000000</v>
      </c>
      <c r="I43" s="278">
        <v>150000000</v>
      </c>
      <c r="J43" s="311">
        <v>1</v>
      </c>
      <c r="K43" s="85">
        <v>0</v>
      </c>
      <c r="M43" s="134"/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136921741.74000001</v>
      </c>
      <c r="J44" s="311">
        <v>0.91281161160000002</v>
      </c>
      <c r="K44" s="85">
        <v>13078258.25999999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120</v>
      </c>
      <c r="H45" s="278">
        <v>170000000</v>
      </c>
      <c r="I45" s="278">
        <v>157965758.61000001</v>
      </c>
      <c r="J45" s="311">
        <v>0.92921034476470599</v>
      </c>
      <c r="K45" s="85">
        <v>12034241.389999986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115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1">
        <v>45838</v>
      </c>
      <c r="G47" s="284">
        <v>0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>
        <v>0</v>
      </c>
      <c r="H48" s="278">
        <v>400000000</v>
      </c>
      <c r="I48" s="278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94685106.469999999</v>
      </c>
      <c r="J49" s="311">
        <v>0.94685106470000002</v>
      </c>
      <c r="K49" s="85">
        <v>5314893.5300000012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116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x14ac:dyDescent="0.25">
      <c r="A52" s="138" t="s">
        <v>9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ht="12.75" customHeight="1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5802379.2200000007</v>
      </c>
      <c r="J53" s="310">
        <v>0.11096112636732197</v>
      </c>
      <c r="K53" s="298">
        <v>46489620.780000001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</v>
      </c>
      <c r="H55" s="278">
        <v>160000000</v>
      </c>
      <c r="I55" s="278">
        <v>1574442.25</v>
      </c>
      <c r="J55" s="311">
        <v>9.8402640624999996E-3</v>
      </c>
      <c r="K55" s="85">
        <v>158425557.75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2201368000</v>
      </c>
      <c r="I56" s="24">
        <v>1489096830.0999999</v>
      </c>
      <c r="J56" s="225">
        <v>0.67644157183169729</v>
      </c>
      <c r="K56" s="24">
        <v>712271169.89999998</v>
      </c>
    </row>
    <row r="57" spans="1:13" x14ac:dyDescent="0.25">
      <c r="A57" s="19"/>
      <c r="B57" s="25"/>
      <c r="C57" s="25"/>
      <c r="D57" s="25"/>
      <c r="E57" s="25"/>
      <c r="F57" s="25"/>
      <c r="G57" s="2"/>
      <c r="H57" s="25"/>
      <c r="I57" s="25"/>
      <c r="J57" s="228"/>
      <c r="K57" s="27"/>
    </row>
    <row r="58" spans="1:13" x14ac:dyDescent="0.25">
      <c r="A58" s="138" t="s">
        <v>9</v>
      </c>
      <c r="B58" s="290" t="s">
        <v>88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116</v>
      </c>
      <c r="H58" s="278">
        <v>42857143</v>
      </c>
      <c r="I58" s="278">
        <v>37542920.07</v>
      </c>
      <c r="J58" s="311">
        <v>0.87600146537999513</v>
      </c>
      <c r="K58" s="85">
        <v>5314222.93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118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  <c r="M59" s="134"/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80890812.519999996</v>
      </c>
      <c r="J60" s="311">
        <v>0.22834659081484457</v>
      </c>
      <c r="K60" s="278">
        <v>273354951.48000002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31290071</v>
      </c>
      <c r="J61" s="313">
        <v>0.14222759545454544</v>
      </c>
      <c r="K61" s="278">
        <v>188709929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211654055.17000002</v>
      </c>
      <c r="J63" s="225">
        <v>0.30028116940149047</v>
      </c>
      <c r="K63" s="101">
        <v>493198851.82999998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9692652.7535919994</v>
      </c>
      <c r="I65" s="266">
        <v>8671602.035627</v>
      </c>
      <c r="J65" s="315">
        <v>0.89465724771924715</v>
      </c>
      <c r="K65" s="119">
        <v>1021050.7179649994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9692652.7535919994</v>
      </c>
      <c r="I66" s="101">
        <v>8671602.035627</v>
      </c>
      <c r="J66" s="225">
        <v>0.89465724771924715</v>
      </c>
      <c r="K66" s="101">
        <v>1021050.7179649994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148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116</v>
      </c>
      <c r="H69" s="108">
        <v>21600000</v>
      </c>
      <c r="I69" s="119">
        <v>21340636.339999996</v>
      </c>
      <c r="J69" s="307">
        <v>0.98799242314814795</v>
      </c>
      <c r="K69" s="119">
        <v>259363.66000000387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116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25725904.169999994</v>
      </c>
      <c r="J71" s="225">
        <v>0.31373053865853601</v>
      </c>
      <c r="K71" s="24">
        <v>56274095.830000006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71"/>
      <c r="D74" s="23"/>
      <c r="E74" s="23"/>
      <c r="F74" s="32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5707213559.7535915</v>
      </c>
      <c r="I77" s="184">
        <v>2980847212.5356274</v>
      </c>
      <c r="J77" s="234">
        <v>0.52229466819957671</v>
      </c>
      <c r="K77" s="184">
        <v>2726366347.2179642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ht="23.25" customHeight="1" x14ac:dyDescent="0.25">
      <c r="A83" s="379" t="s">
        <v>33</v>
      </c>
      <c r="B83" s="381" t="s">
        <v>34</v>
      </c>
      <c r="C83" s="383" t="s">
        <v>35</v>
      </c>
      <c r="D83" s="385" t="s">
        <v>37</v>
      </c>
      <c r="E83" s="386"/>
      <c r="F83" s="383" t="s">
        <v>38</v>
      </c>
      <c r="G83" s="371" t="s">
        <v>39</v>
      </c>
      <c r="H83" s="373" t="s">
        <v>40</v>
      </c>
      <c r="I83" s="375" t="s">
        <v>41</v>
      </c>
      <c r="J83" s="376"/>
      <c r="K83" s="377" t="s">
        <v>42</v>
      </c>
    </row>
    <row r="84" spans="1:13" ht="23.25" customHeight="1" x14ac:dyDescent="0.25">
      <c r="A84" s="380" t="s">
        <v>0</v>
      </c>
      <c r="B84" s="382"/>
      <c r="C84" s="384"/>
      <c r="D84" s="12" t="s">
        <v>2</v>
      </c>
      <c r="E84" s="13" t="s">
        <v>36</v>
      </c>
      <c r="F84" s="384"/>
      <c r="G84" s="372"/>
      <c r="H84" s="374"/>
      <c r="I84" s="13" t="s">
        <v>1</v>
      </c>
      <c r="J84" s="223" t="s">
        <v>3</v>
      </c>
      <c r="K84" s="378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239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46253</v>
      </c>
      <c r="G86" s="140" t="s">
        <v>141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47870</v>
      </c>
      <c r="G87" s="140">
        <v>6</v>
      </c>
      <c r="H87" s="278">
        <v>60000000</v>
      </c>
      <c r="I87" s="278">
        <v>2076364</v>
      </c>
      <c r="J87" s="240">
        <v>3.4606066666666664E-2</v>
      </c>
      <c r="K87" s="85">
        <v>57923636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1"/>
      <c r="H88" s="24">
        <v>80000000</v>
      </c>
      <c r="I88" s="24">
        <v>21132605.609999999</v>
      </c>
      <c r="J88" s="225">
        <v>0.26415757012500002</v>
      </c>
      <c r="K88" s="24">
        <v>58867394.390000001</v>
      </c>
    </row>
    <row r="89" spans="1:13" x14ac:dyDescent="0.25">
      <c r="A89" s="262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3.7835616438356166</v>
      </c>
      <c r="H90" s="85">
        <v>61801935.964259125</v>
      </c>
      <c r="I90" s="85">
        <v>3489095.4443917959</v>
      </c>
      <c r="J90" s="240">
        <v>5.6456086527929897E-2</v>
      </c>
      <c r="K90" s="85">
        <v>58312840.519867331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4.1287671232876715</v>
      </c>
      <c r="H91" s="85">
        <v>62912069.315643407</v>
      </c>
      <c r="I91" s="85">
        <v>56944797.189540118</v>
      </c>
      <c r="J91" s="240">
        <v>0.90514900891013139</v>
      </c>
      <c r="K91" s="85">
        <v>5967272.1261032894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124714005.27990253</v>
      </c>
      <c r="I92" s="197">
        <v>60433892.633931912</v>
      </c>
      <c r="J92" s="241">
        <v>0.48457983927544296</v>
      </c>
      <c r="K92" s="197">
        <v>64280112.64597062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47118</v>
      </c>
      <c r="G94" s="141">
        <v>3.4219178082191779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399" t="s">
        <v>4</v>
      </c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400"/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4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401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92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65614833.660000004</v>
      </c>
      <c r="J100" s="243">
        <v>0.64577709828165775</v>
      </c>
      <c r="K100" s="119">
        <v>35991175.339999996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65614833.660000004</v>
      </c>
      <c r="J101" s="246">
        <v>0.64577709828165775</v>
      </c>
      <c r="K101" s="142">
        <v>35991175.339999996</v>
      </c>
    </row>
    <row r="102" spans="1:11" x14ac:dyDescent="0.25">
      <c r="A102" s="153"/>
      <c r="B102" s="87"/>
      <c r="C102" s="73"/>
      <c r="D102" s="73"/>
      <c r="E102" s="73"/>
      <c r="F102" s="73"/>
      <c r="G102" s="208"/>
      <c r="H102" s="209"/>
      <c r="I102" s="209"/>
      <c r="J102" s="232"/>
      <c r="K102" s="25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s="190" customFormat="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411320014.27990252</v>
      </c>
      <c r="I104" s="40">
        <v>147181331.90393192</v>
      </c>
      <c r="J104" s="248">
        <v>0.35782681803510608</v>
      </c>
      <c r="K104" s="40">
        <v>264138682.37597063</v>
      </c>
    </row>
    <row r="105" spans="1:11" s="190" customFormat="1" ht="15" customHeight="1" x14ac:dyDescent="0.25">
      <c r="A105" s="35"/>
      <c r="B105" s="35"/>
      <c r="C105" s="34"/>
      <c r="D105" s="34"/>
      <c r="E105" s="35"/>
      <c r="F105" s="35"/>
      <c r="G105" s="5"/>
      <c r="H105" s="36"/>
      <c r="I105" s="37"/>
      <c r="J105" s="249"/>
      <c r="K105" s="36"/>
    </row>
    <row r="106" spans="1:11" s="190" customFormat="1" ht="27.75" customHeight="1" x14ac:dyDescent="0.25">
      <c r="A106" s="187"/>
      <c r="B106" s="187"/>
      <c r="C106" s="185"/>
      <c r="D106" s="185"/>
      <c r="E106" s="187"/>
      <c r="F106" s="187"/>
      <c r="G106" s="188"/>
      <c r="H106" s="189"/>
      <c r="I106" s="189"/>
      <c r="J106" s="250"/>
      <c r="K106" s="61"/>
    </row>
    <row r="107" spans="1:11" s="190" customFormat="1" ht="15" customHeight="1" x14ac:dyDescent="0.25">
      <c r="A107" s="379" t="s">
        <v>33</v>
      </c>
      <c r="B107" s="381" t="s">
        <v>34</v>
      </c>
      <c r="C107" s="383" t="s">
        <v>35</v>
      </c>
      <c r="D107" s="395" t="s">
        <v>37</v>
      </c>
      <c r="E107" s="396"/>
      <c r="F107" s="383" t="s">
        <v>38</v>
      </c>
      <c r="G107" s="371" t="s">
        <v>39</v>
      </c>
      <c r="H107" s="373" t="s">
        <v>40</v>
      </c>
      <c r="I107" s="397" t="s">
        <v>41</v>
      </c>
      <c r="J107" s="398"/>
      <c r="K107" s="377" t="s">
        <v>42</v>
      </c>
    </row>
    <row r="108" spans="1:11" s="190" customFormat="1" x14ac:dyDescent="0.25">
      <c r="A108" s="380" t="s">
        <v>0</v>
      </c>
      <c r="B108" s="394"/>
      <c r="C108" s="384"/>
      <c r="D108" s="206" t="s">
        <v>2</v>
      </c>
      <c r="E108" s="207" t="s">
        <v>36</v>
      </c>
      <c r="F108" s="384"/>
      <c r="G108" s="372"/>
      <c r="H108" s="374"/>
      <c r="I108" s="207" t="s">
        <v>1</v>
      </c>
      <c r="J108" s="251" t="s">
        <v>3</v>
      </c>
      <c r="K108" s="378"/>
    </row>
    <row r="109" spans="1:11" s="190" customFormat="1" x14ac:dyDescent="0.25">
      <c r="A109" s="402" t="s">
        <v>28</v>
      </c>
      <c r="B109" s="216" t="s">
        <v>138</v>
      </c>
      <c r="C109" s="217">
        <v>45278</v>
      </c>
      <c r="D109" s="218">
        <v>7412</v>
      </c>
      <c r="E109" s="219">
        <v>45649</v>
      </c>
      <c r="F109" s="217">
        <v>46081</v>
      </c>
      <c r="G109" s="191" t="s">
        <v>118</v>
      </c>
      <c r="H109" s="192">
        <v>414179100</v>
      </c>
      <c r="I109" s="125">
        <v>200166000</v>
      </c>
      <c r="J109" s="243">
        <v>0.48328368090036411</v>
      </c>
      <c r="K109" s="125">
        <v>214013100</v>
      </c>
    </row>
    <row r="110" spans="1:11" s="190" customFormat="1" x14ac:dyDescent="0.25">
      <c r="A110" s="403"/>
      <c r="B110" s="205" t="s">
        <v>137</v>
      </c>
      <c r="C110" s="201"/>
      <c r="D110" s="201"/>
      <c r="E110" s="201"/>
      <c r="F110" s="203"/>
      <c r="G110" s="142"/>
      <c r="H110" s="24">
        <v>414179100</v>
      </c>
      <c r="I110" s="24">
        <v>200166000</v>
      </c>
      <c r="J110" s="225">
        <v>0.48328368090036411</v>
      </c>
      <c r="K110" s="24">
        <v>214013100</v>
      </c>
    </row>
    <row r="111" spans="1:11" s="190" customFormat="1" x14ac:dyDescent="0.25">
      <c r="A111" s="211"/>
      <c r="B111" s="212"/>
      <c r="C111" s="213"/>
      <c r="D111" s="213"/>
      <c r="E111" s="213"/>
      <c r="F111" s="214"/>
      <c r="G111" s="215"/>
      <c r="H111" s="215"/>
      <c r="I111" s="215"/>
      <c r="J111" s="252"/>
      <c r="K111" s="258"/>
    </row>
    <row r="112" spans="1:11" s="190" customFormat="1" x14ac:dyDescent="0.25">
      <c r="A112" s="393" t="s">
        <v>137</v>
      </c>
      <c r="B112" s="393"/>
      <c r="C112" s="393"/>
      <c r="D112" s="393"/>
      <c r="E112" s="393"/>
      <c r="F112" s="393"/>
      <c r="G112" s="393"/>
      <c r="H112" s="164"/>
      <c r="I112" s="165"/>
      <c r="J112" s="247"/>
      <c r="K112" s="164"/>
    </row>
    <row r="113" spans="1:11" s="190" customFormat="1" x14ac:dyDescent="0.25">
      <c r="A113" s="393"/>
      <c r="B113" s="393"/>
      <c r="C113" s="393"/>
      <c r="D113" s="393"/>
      <c r="E113" s="393"/>
      <c r="F113" s="393"/>
      <c r="G113" s="393"/>
      <c r="H113" s="220">
        <v>414179100</v>
      </c>
      <c r="I113" s="220">
        <v>200166000</v>
      </c>
      <c r="J113" s="248">
        <v>0.48328368090036411</v>
      </c>
      <c r="K113" s="220">
        <v>214013100</v>
      </c>
    </row>
    <row r="114" spans="1:11" s="190" customFormat="1" x14ac:dyDescent="0.25">
      <c r="A114" s="393"/>
      <c r="B114" s="393"/>
      <c r="C114" s="393"/>
      <c r="D114" s="393"/>
      <c r="E114" s="393"/>
      <c r="F114" s="393"/>
      <c r="G114" s="393"/>
      <c r="H114" s="43"/>
      <c r="I114" s="44"/>
      <c r="J114" s="235"/>
      <c r="K114" s="43"/>
    </row>
    <row r="115" spans="1:11" x14ac:dyDescent="0.25">
      <c r="A115" s="275"/>
      <c r="B115" s="275"/>
      <c r="C115" s="275"/>
      <c r="D115" s="275"/>
      <c r="E115" s="275"/>
      <c r="F115" s="275"/>
      <c r="G115" s="275"/>
      <c r="H115" s="276"/>
      <c r="I115" s="276"/>
      <c r="J115" s="347"/>
      <c r="K115" s="348"/>
    </row>
    <row r="116" spans="1:11" x14ac:dyDescent="0.25">
      <c r="A116" s="47"/>
      <c r="B116" s="47"/>
      <c r="C116" s="48"/>
      <c r="D116" s="48"/>
      <c r="E116" s="47"/>
      <c r="F116" s="47"/>
      <c r="G116" s="194"/>
      <c r="H116" s="49"/>
      <c r="I116" s="50"/>
      <c r="J116" s="254"/>
      <c r="K116" s="49"/>
    </row>
    <row r="117" spans="1:11" x14ac:dyDescent="0.25">
      <c r="A117" s="38" t="s">
        <v>111</v>
      </c>
      <c r="B117" s="35"/>
      <c r="C117" s="34"/>
      <c r="D117" s="34"/>
      <c r="E117" s="35"/>
      <c r="F117" s="35"/>
      <c r="G117" s="5"/>
      <c r="H117" s="40">
        <v>6532712674.033494</v>
      </c>
      <c r="I117" s="40">
        <v>3328194544.4395595</v>
      </c>
      <c r="J117" s="248">
        <v>0.50946593100116122</v>
      </c>
      <c r="K117" s="40">
        <v>3204518129.5939345</v>
      </c>
    </row>
    <row r="118" spans="1:11" x14ac:dyDescent="0.25">
      <c r="A118" s="41"/>
      <c r="B118" s="41"/>
      <c r="C118" s="42"/>
      <c r="D118" s="42"/>
      <c r="E118" s="41"/>
      <c r="F118" s="41"/>
      <c r="G118" s="7"/>
      <c r="H118" s="51"/>
      <c r="I118" s="52"/>
      <c r="J118" s="255"/>
      <c r="K118" s="51"/>
    </row>
    <row r="119" spans="1:11" x14ac:dyDescent="0.25">
      <c r="A119" s="46"/>
      <c r="B119" s="46"/>
      <c r="C119" s="46"/>
      <c r="D119" s="46"/>
      <c r="E119" s="46"/>
      <c r="F119" s="46"/>
      <c r="G119" s="8"/>
      <c r="H119" s="54"/>
      <c r="I119" s="54"/>
      <c r="J119" s="256"/>
      <c r="K119" s="54"/>
    </row>
    <row r="120" spans="1:11" x14ac:dyDescent="0.25">
      <c r="A120" s="57" t="s">
        <v>151</v>
      </c>
      <c r="B120" s="55"/>
      <c r="C120" s="46"/>
      <c r="D120" s="46"/>
      <c r="E120" s="46"/>
      <c r="F120" s="46"/>
      <c r="G120" s="8"/>
      <c r="H120" s="10"/>
      <c r="I120" s="10"/>
      <c r="J120" s="236"/>
      <c r="K120" s="10"/>
    </row>
    <row r="121" spans="1:11" x14ac:dyDescent="0.25">
      <c r="A121" s="10"/>
      <c r="B121" s="56"/>
      <c r="C121" s="10"/>
      <c r="D121" s="10"/>
      <c r="E121" s="10"/>
      <c r="F121" s="10"/>
      <c r="H121" s="10"/>
      <c r="I121" s="10"/>
      <c r="J121" s="236"/>
      <c r="K121" s="10"/>
    </row>
  </sheetData>
  <mergeCells count="32">
    <mergeCell ref="G83:G84"/>
    <mergeCell ref="H83:H84"/>
    <mergeCell ref="I83:J83"/>
    <mergeCell ref="K83:K84"/>
    <mergeCell ref="A112:G114"/>
    <mergeCell ref="A96:A98"/>
    <mergeCell ref="A107:A108"/>
    <mergeCell ref="B107:B108"/>
    <mergeCell ref="C107:C108"/>
    <mergeCell ref="D107:E107"/>
    <mergeCell ref="F107:F108"/>
    <mergeCell ref="G107:G108"/>
    <mergeCell ref="H107:H108"/>
    <mergeCell ref="I107:J107"/>
    <mergeCell ref="K107:K108"/>
    <mergeCell ref="A109:A110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 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2025-12-23T17:21:46Z</dcterms:modified>
</cp:coreProperties>
</file>