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11. Noviembre 2025\"/>
    </mc:Choice>
  </mc:AlternateContent>
  <bookViews>
    <workbookView xWindow="-120" yWindow="-120" windowWidth="20730" windowHeight="11160" activeTab="1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9" l="1"/>
  <c r="F25" i="19"/>
  <c r="M22" i="19" l="1"/>
  <c r="K22" i="19"/>
  <c r="D22" i="19"/>
  <c r="F22" i="19"/>
  <c r="F16" i="19"/>
  <c r="E14" i="19"/>
  <c r="L14" i="19" s="1"/>
  <c r="M44" i="19"/>
  <c r="M16" i="19"/>
  <c r="J44" i="19"/>
  <c r="J45" i="19"/>
  <c r="K45" i="19" s="1"/>
  <c r="J46" i="19"/>
  <c r="D16" i="19"/>
  <c r="M46" i="19"/>
  <c r="K46" i="19"/>
  <c r="F46" i="19"/>
  <c r="C46" i="19"/>
  <c r="D46" i="19" s="1"/>
  <c r="M45" i="19"/>
  <c r="F45" i="19"/>
  <c r="C45" i="19"/>
  <c r="D45" i="19"/>
  <c r="K44" i="19"/>
  <c r="F44" i="19"/>
  <c r="C44" i="19"/>
  <c r="D44" i="19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D26" i="19"/>
  <c r="M25" i="19"/>
  <c r="K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K9" i="19"/>
  <c r="J9" i="19"/>
  <c r="BU29" i="7"/>
  <c r="BU60" i="7"/>
  <c r="BT29" i="7"/>
  <c r="BT60" i="7"/>
  <c r="BS29" i="7"/>
  <c r="BS60" i="7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G64" i="7"/>
  <c r="BG67" i="7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/>
  <c r="AQ64" i="7"/>
  <c r="AQ54" i="7"/>
  <c r="AQ39" i="7"/>
  <c r="AQ37" i="7"/>
  <c r="AQ36" i="7"/>
  <c r="AQ33" i="7"/>
  <c r="AQ13" i="7"/>
  <c r="AQ11" i="7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/>
  <c r="AF47" i="15" s="1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/>
  <c r="N103" i="18"/>
  <c r="N97" i="18" s="1"/>
  <c r="M103" i="18"/>
  <c r="M101" i="18"/>
  <c r="L103" i="18"/>
  <c r="L35" i="18"/>
  <c r="K103" i="18"/>
  <c r="K97" i="18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F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/>
  <c r="AC84" i="18"/>
  <c r="AB84" i="18"/>
  <c r="AA84" i="18"/>
  <c r="AA85" i="18"/>
  <c r="Z84" i="18"/>
  <c r="Z85" i="18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/>
  <c r="AC76" i="18"/>
  <c r="AC77" i="18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/>
  <c r="U76" i="18"/>
  <c r="U77" i="18" s="1"/>
  <c r="T76" i="18"/>
  <c r="T79" i="18"/>
  <c r="S76" i="18"/>
  <c r="S77" i="18" s="1"/>
  <c r="P76" i="18"/>
  <c r="P79" i="18"/>
  <c r="O76" i="18"/>
  <c r="O79" i="18" s="1"/>
  <c r="N76" i="18"/>
  <c r="N77" i="18"/>
  <c r="M76" i="18"/>
  <c r="M77" i="18" s="1"/>
  <c r="L76" i="18"/>
  <c r="L77" i="18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/>
  <c r="AB72" i="18"/>
  <c r="AB73" i="18" s="1"/>
  <c r="AA72" i="18"/>
  <c r="AA74" i="18"/>
  <c r="Z72" i="18"/>
  <c r="Z73" i="18" s="1"/>
  <c r="Y72" i="18"/>
  <c r="Y74" i="18"/>
  <c r="X72" i="18"/>
  <c r="W72" i="18"/>
  <c r="V72" i="18"/>
  <c r="U72" i="18"/>
  <c r="U74" i="18" s="1"/>
  <c r="T72" i="18"/>
  <c r="S72" i="18"/>
  <c r="S75" i="18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/>
  <c r="AC64" i="18"/>
  <c r="AC66" i="18" s="1"/>
  <c r="AB64" i="18"/>
  <c r="AB65" i="18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O61" i="18"/>
  <c r="N60" i="18"/>
  <c r="M60" i="18"/>
  <c r="L60" i="18"/>
  <c r="L62" i="18"/>
  <c r="K60" i="18"/>
  <c r="J60" i="18"/>
  <c r="J62" i="18" s="1"/>
  <c r="I60" i="18"/>
  <c r="H60" i="18"/>
  <c r="H62" i="18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/>
  <c r="N56" i="18"/>
  <c r="N58" i="18"/>
  <c r="M56" i="18"/>
  <c r="L56" i="18"/>
  <c r="K56" i="18"/>
  <c r="J56" i="18"/>
  <c r="J58" i="18" s="1"/>
  <c r="I56" i="18"/>
  <c r="I57" i="18" s="1"/>
  <c r="H56" i="18"/>
  <c r="G56" i="18"/>
  <c r="G59" i="18"/>
  <c r="F56" i="18"/>
  <c r="F58" i="18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O47" i="18"/>
  <c r="N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/>
  <c r="G36" i="18"/>
  <c r="G37" i="18"/>
  <c r="F36" i="18"/>
  <c r="F38" i="18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/>
  <c r="I15" i="18"/>
  <c r="H15" i="18"/>
  <c r="H16" i="18" s="1"/>
  <c r="G15" i="18"/>
  <c r="G16" i="18" s="1"/>
  <c r="F15" i="18"/>
  <c r="F17" i="18" s="1"/>
  <c r="E15" i="18"/>
  <c r="D15" i="18"/>
  <c r="D16" i="18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/>
  <c r="K59" i="18"/>
  <c r="D93" i="18"/>
  <c r="K32" i="18"/>
  <c r="K23" i="18"/>
  <c r="D47" i="18"/>
  <c r="L11" i="18"/>
  <c r="D29" i="18"/>
  <c r="K35" i="18"/>
  <c r="G51" i="18"/>
  <c r="L52" i="18"/>
  <c r="L55" i="18"/>
  <c r="H97" i="18"/>
  <c r="K14" i="18"/>
  <c r="D11" i="18"/>
  <c r="H93" i="18"/>
  <c r="E63" i="18"/>
  <c r="M63" i="18"/>
  <c r="O52" i="18"/>
  <c r="O53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AB62" i="18"/>
  <c r="AB61" i="18"/>
  <c r="AC60" i="18"/>
  <c r="AC22" i="18"/>
  <c r="AD21" i="18"/>
  <c r="Y43" i="15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/>
  <c r="AF70" i="15"/>
  <c r="AF72" i="15" s="1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F119" i="15"/>
  <c r="AF121" i="15"/>
  <c r="AF123" i="15"/>
  <c r="AF69" i="15"/>
  <c r="AF99" i="15"/>
  <c r="AF97" i="15"/>
  <c r="AB43" i="15"/>
  <c r="AB47" i="15"/>
  <c r="AB45" i="15"/>
  <c r="AD43" i="7"/>
  <c r="AC48" i="15"/>
  <c r="AC43" i="15" s="1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D93" i="18" s="1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D48" i="15"/>
  <c r="AD14" i="18"/>
  <c r="AD29" i="18"/>
  <c r="AD88" i="18"/>
  <c r="AD67" i="18"/>
  <c r="AD87" i="18"/>
  <c r="AD2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43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/>
  <c r="H66" i="15"/>
  <c r="H68" i="15"/>
  <c r="G66" i="15"/>
  <c r="F66" i="15"/>
  <c r="F68" i="15" s="1"/>
  <c r="E66" i="15"/>
  <c r="E68" i="15" s="1"/>
  <c r="D67" i="15"/>
  <c r="Q64" i="15"/>
  <c r="Q63" i="15"/>
  <c r="P62" i="15"/>
  <c r="P64" i="15"/>
  <c r="O62" i="15"/>
  <c r="O63" i="15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/>
  <c r="M50" i="7"/>
  <c r="M52" i="7" s="1"/>
  <c r="L50" i="7"/>
  <c r="L52" i="7"/>
  <c r="K50" i="7"/>
  <c r="K51" i="7" s="1"/>
  <c r="J50" i="7"/>
  <c r="J51" i="7" s="1"/>
  <c r="I50" i="7"/>
  <c r="I51" i="7" s="1"/>
  <c r="H50" i="7"/>
  <c r="H51" i="7"/>
  <c r="G50" i="7"/>
  <c r="G51" i="7"/>
  <c r="F50" i="7"/>
  <c r="F52" i="7" s="1"/>
  <c r="E50" i="7"/>
  <c r="E52" i="7"/>
  <c r="D50" i="7"/>
  <c r="D52" i="7"/>
  <c r="N47" i="7"/>
  <c r="N48" i="7"/>
  <c r="M47" i="7"/>
  <c r="M48" i="7"/>
  <c r="L47" i="7"/>
  <c r="L48" i="7"/>
  <c r="K47" i="7"/>
  <c r="K48" i="7"/>
  <c r="J47" i="7"/>
  <c r="J48" i="7"/>
  <c r="I47" i="7"/>
  <c r="I49" i="7"/>
  <c r="H47" i="7"/>
  <c r="H48" i="7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/>
  <c r="K38" i="7"/>
  <c r="K40" i="7"/>
  <c r="J38" i="7"/>
  <c r="J39" i="7"/>
  <c r="I38" i="7"/>
  <c r="I39" i="7"/>
  <c r="H38" i="7"/>
  <c r="H35" i="7"/>
  <c r="G38" i="7"/>
  <c r="G39" i="7"/>
  <c r="F38" i="7"/>
  <c r="F39" i="7"/>
  <c r="E38" i="7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/>
  <c r="K24" i="7"/>
  <c r="K25" i="7" s="1"/>
  <c r="J24" i="7"/>
  <c r="J25" i="7"/>
  <c r="I24" i="7"/>
  <c r="I25" i="7" s="1"/>
  <c r="H24" i="7"/>
  <c r="H25" i="7"/>
  <c r="G24" i="7"/>
  <c r="G25" i="7" s="1"/>
  <c r="F24" i="7"/>
  <c r="F25" i="7"/>
  <c r="E24" i="7"/>
  <c r="E25" i="7" s="1"/>
  <c r="D24" i="7"/>
  <c r="D25" i="7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/>
  <c r="K12" i="7"/>
  <c r="K13" i="7" s="1"/>
  <c r="J12" i="7"/>
  <c r="J13" i="7"/>
  <c r="I12" i="7"/>
  <c r="I13" i="7" s="1"/>
  <c r="H12" i="7"/>
  <c r="H13" i="7"/>
  <c r="G12" i="7"/>
  <c r="G13" i="7" s="1"/>
  <c r="F12" i="7"/>
  <c r="F13" i="7"/>
  <c r="E12" i="7"/>
  <c r="E13" i="7" s="1"/>
  <c r="D12" i="7"/>
  <c r="D13" i="7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/>
  <c r="N90" i="15"/>
  <c r="M35" i="7"/>
  <c r="M37" i="7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/>
  <c r="L35" i="7"/>
  <c r="L36" i="7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123" i="15"/>
  <c r="R95" i="15"/>
  <c r="R40" i="15"/>
  <c r="R25" i="15"/>
  <c r="R111" i="15"/>
  <c r="R113" i="15"/>
  <c r="R115" i="15"/>
  <c r="Y86" i="18" l="1"/>
  <c r="Y87" i="18"/>
  <c r="Y85" i="18"/>
  <c r="Y65" i="18"/>
  <c r="Y67" i="18"/>
  <c r="Y66" i="18"/>
  <c r="R109" i="15"/>
  <c r="R73" i="15"/>
  <c r="AD63" i="18"/>
  <c r="AD20" i="18"/>
  <c r="AD38" i="18"/>
  <c r="AD26" i="18"/>
  <c r="AD17" i="18"/>
  <c r="AD103" i="18"/>
  <c r="AD51" i="18"/>
  <c r="AC45" i="15"/>
  <c r="AF43" i="15"/>
  <c r="AD55" i="18"/>
  <c r="AD75" i="18"/>
  <c r="AD71" i="18"/>
  <c r="AD11" i="18"/>
  <c r="AD47" i="18"/>
  <c r="AD79" i="18"/>
  <c r="AD35" i="18"/>
  <c r="AC47" i="15"/>
  <c r="AD83" i="18"/>
  <c r="AD97" i="18"/>
  <c r="AD101" i="18"/>
  <c r="AD59" i="18"/>
  <c r="AD41" i="18"/>
  <c r="AD32" i="18"/>
  <c r="AF45" i="15"/>
</calcChain>
</file>

<file path=xl/sharedStrings.xml><?xml version="1.0" encoding="utf-8"?>
<sst xmlns="http://schemas.openxmlformats.org/spreadsheetml/2006/main" count="746" uniqueCount="207">
  <si>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</si>
  <si>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</si>
  <si>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</si>
  <si>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</si>
  <si>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</si>
  <si>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</si>
  <si>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</si>
  <si>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</si>
  <si>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</si>
  <si>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</si>
  <si>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</si>
  <si>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</si>
  <si>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</si>
  <si>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</si>
  <si>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</si>
  <si>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</si>
  <si>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</si>
  <si>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</si>
  <si>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</si>
  <si>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</si>
  <si>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</si>
  <si>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</si>
  <si>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</si>
  <si>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</si>
  <si>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</si>
  <si>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</si>
  <si>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</si>
  <si>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</si>
  <si>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</si>
  <si>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</si>
  <si>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</si>
  <si>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</si>
  <si>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</si>
  <si>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</si>
  <si>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</si>
  <si>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</si>
  <si>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</si>
  <si>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</si>
  <si>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</si>
  <si>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</si>
  <si>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</si>
  <si>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</si>
  <si>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</si>
  <si>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</si>
  <si>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</si>
  <si>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</si>
  <si>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</si>
  <si>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</si>
  <si>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</si>
  <si>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</si>
  <si>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</si>
  <si>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</si>
  <si>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</si>
  <si>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</si>
  <si>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</si>
  <si>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</si>
  <si>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</si>
  <si>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</si>
  <si>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</si>
  <si>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</si>
  <si>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</si>
  <si>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</si>
  <si>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</si>
  <si>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</si>
  <si>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</si>
  <si>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</si>
  <si>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</si>
  <si>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</si>
  <si>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</si>
  <si>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</si>
  <si>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</si>
  <si>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ene-23(*)</t>
  </si>
  <si>
    <t>2022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</si>
  <si>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</si>
  <si>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</si>
  <si>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</si>
  <si>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</si>
  <si>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</si>
  <si>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</si>
  <si>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</si>
  <si>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</si>
  <si>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mar-23(*)</t>
  </si>
  <si>
    <t>abr-23(*)</t>
  </si>
  <si>
    <t>may-23(*)</t>
  </si>
  <si>
    <t>jun-23(*)</t>
  </si>
  <si>
    <t>jul-23(*)</t>
  </si>
  <si>
    <t>ago-23(*)</t>
  </si>
  <si>
    <t>sep-23(*)</t>
  </si>
  <si>
    <t>oct-23(*)</t>
  </si>
  <si>
    <t>nov-23(*)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</si>
  <si>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</si>
  <si>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</si>
  <si>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</si>
  <si>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</si>
  <si>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</si>
  <si>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</si>
  <si>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</si>
  <si>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</si>
  <si>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</si>
  <si>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</si>
  <si>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</si>
  <si>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</si>
  <si>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</si>
  <si>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</si>
  <si>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</si>
  <si>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</si>
  <si>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</si>
  <si>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</si>
  <si>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</si>
  <si>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</si>
  <si>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</si>
  <si>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</si>
  <si>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</si>
  <si>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</si>
  <si>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</si>
  <si>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</si>
  <si>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</si>
  <si>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</si>
  <si>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</si>
  <si>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</si>
  <si>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</si>
  <si>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</si>
  <si>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</si>
  <si>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</si>
  <si>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</si>
  <si>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</si>
  <si>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</si>
  <si>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</si>
  <si>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</si>
  <si>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</si>
  <si>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</si>
  <si>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</si>
  <si>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</si>
  <si>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</si>
  <si>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</si>
  <si>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</si>
  <si>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</si>
  <si>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</si>
  <si>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</si>
  <si>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</si>
  <si>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</si>
  <si>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</si>
  <si>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</si>
  <si>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</si>
  <si>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</si>
  <si>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</si>
  <si>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</si>
  <si>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</si>
  <si>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</si>
  <si>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</si>
  <si>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</si>
  <si>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</si>
  <si>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</si>
  <si>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</si>
  <si>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</si>
  <si>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</si>
  <si>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</si>
  <si>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</si>
  <si>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</si>
  <si>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</si>
  <si>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</si>
  <si>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</si>
  <si>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</si>
  <si>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</si>
  <si>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</si>
  <si>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</si>
  <si>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</si>
  <si>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</si>
  <si>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</si>
  <si>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</si>
  <si>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</si>
  <si>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</si>
  <si>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</si>
  <si>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</si>
  <si>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</si>
  <si>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</si>
  <si>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</si>
  <si>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</si>
  <si>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2024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</si>
  <si>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</si>
  <si>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</si>
  <si>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</si>
  <si>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</si>
  <si>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</si>
  <si>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</si>
  <si>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</si>
  <si>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</si>
  <si>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</si>
  <si>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oct-25*</t>
  </si>
  <si>
    <t>Actualizado al 30/11/2025</t>
  </si>
  <si>
    <t>dic-23*</t>
  </si>
  <si>
    <t>ene-24*</t>
  </si>
  <si>
    <t>feb-24*</t>
  </si>
  <si>
    <t>mar-24*</t>
  </si>
  <si>
    <t>abr-24*</t>
  </si>
  <si>
    <t>may-24*</t>
  </si>
  <si>
    <t>jun-24*</t>
  </si>
  <si>
    <t>jul-24*</t>
  </si>
  <si>
    <t>ago-24*</t>
  </si>
  <si>
    <t>sep-24*</t>
  </si>
  <si>
    <t>oct-24*</t>
  </si>
  <si>
    <t>nov-24*</t>
  </si>
  <si>
    <t>nov-25*</t>
  </si>
  <si>
    <t>2023*</t>
  </si>
  <si>
    <t>nov-25 (*)</t>
  </si>
  <si>
    <t>4 Deuda Interna al Tipo de Cambio BCP de 6.982,22 del 28/11/2025.</t>
  </si>
  <si>
    <t>3 Deuda Interna al Tipo de Cambio BCP de 6.982,22 del 28/11/2025.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</si>
</sst>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89</xdr:col>
      <xdr:colOff>60933</xdr:colOff>
      <xdr:row>103</xdr:row>
      <xdr:rowOff>132274</xdr:rowOff>
    </xdr:from>
    <xdr:to>
      <xdr:col>89</xdr:col>
      <xdr:colOff>748265</xdr:colOff>
      <xdr:row>105</xdr:row>
      <xdr:rowOff>28770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FCB2A51-0A0A-4119-9D5E-81E6D6565ADF}"/>
            </a:ext>
          </a:extLst>
        </xdr:cNvPr>
        <xdr:cNvSpPr/>
      </xdr:nvSpPr>
      <xdr:spPr>
        <a:xfrm>
          <a:off x="51288115" y="19632547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93</xdr:col>
      <xdr:colOff>83614</xdr:colOff>
      <xdr:row>68</xdr:row>
      <xdr:rowOff>121627</xdr:rowOff>
    </xdr:from>
    <xdr:to>
      <xdr:col>93</xdr:col>
      <xdr:colOff>760151</xdr:colOff>
      <xdr:row>70</xdr:row>
      <xdr:rowOff>4376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43544259-2CDA-4A16-BB40-DC235A126825}"/>
            </a:ext>
          </a:extLst>
        </xdr:cNvPr>
        <xdr:cNvSpPr/>
      </xdr:nvSpPr>
      <xdr:spPr>
        <a:xfrm>
          <a:off x="34624728" y="13231491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93</xdr:col>
      <xdr:colOff>722070</xdr:colOff>
      <xdr:row>125</xdr:row>
      <xdr:rowOff>14658</xdr:rowOff>
    </xdr:from>
    <xdr:to>
      <xdr:col>94</xdr:col>
      <xdr:colOff>671894</xdr:colOff>
      <xdr:row>126</xdr:row>
      <xdr:rowOff>102923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39947E89-0EC5-4598-AF5D-00E293051221}"/>
            </a:ext>
          </a:extLst>
        </xdr:cNvPr>
        <xdr:cNvSpPr/>
      </xdr:nvSpPr>
      <xdr:spPr>
        <a:xfrm>
          <a:off x="59567520" y="2389383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189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111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L117"/>
  <sheetViews>
    <sheetView showGridLines="0" tabSelected="1" zoomScale="110" zoomScaleNormal="110" workbookViewId="0">
      <pane xSplit="3" topLeftCell="CC1" activePane="topRight" state="frozen"/>
      <selection activeCell="B103" sqref="B103:B124"/>
      <selection pane="topRight" activeCell="B108" sqref="B108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73" width="10.7109375" customWidth="1"/>
    <col min="75" max="75" width="11.42578125" style="139"/>
  </cols>
  <sheetData>
    <row r="5" spans="2:90" x14ac:dyDescent="0.25">
      <c r="B5" s="2"/>
    </row>
    <row r="6" spans="2:90" ht="18.75" x14ac:dyDescent="0.3">
      <c r="B6" s="183" t="s">
        <v>110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90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90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0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74</v>
      </c>
      <c r="U9" s="15" t="s">
        <v>75</v>
      </c>
      <c r="V9" s="15" t="s">
        <v>76</v>
      </c>
      <c r="W9" s="15" t="s">
        <v>77</v>
      </c>
      <c r="X9" s="15" t="s">
        <v>78</v>
      </c>
      <c r="Y9" s="15" t="s">
        <v>79</v>
      </c>
      <c r="Z9" s="15" t="s">
        <v>80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>
        <v>44927</v>
      </c>
      <c r="BE9" s="16">
        <v>44958</v>
      </c>
      <c r="BF9" s="16">
        <v>44986</v>
      </c>
      <c r="BG9" s="16">
        <v>45017</v>
      </c>
      <c r="BH9" s="16">
        <v>45047</v>
      </c>
      <c r="BI9" s="16">
        <v>45078</v>
      </c>
      <c r="BJ9" s="18">
        <v>45108</v>
      </c>
      <c r="BK9" s="18">
        <v>45139</v>
      </c>
      <c r="BL9" s="18">
        <v>45170</v>
      </c>
      <c r="BM9" s="18">
        <v>45200</v>
      </c>
      <c r="BN9" s="18">
        <v>45231</v>
      </c>
      <c r="BO9" s="18" t="s">
        <v>190</v>
      </c>
      <c r="BP9" s="18" t="s">
        <v>191</v>
      </c>
      <c r="BQ9" s="18" t="s">
        <v>192</v>
      </c>
      <c r="BR9" s="18" t="s">
        <v>193</v>
      </c>
      <c r="BS9" s="18" t="s">
        <v>194</v>
      </c>
      <c r="BT9" s="18" t="s">
        <v>195</v>
      </c>
      <c r="BU9" s="18" t="s">
        <v>196</v>
      </c>
      <c r="BV9" s="18" t="s">
        <v>197</v>
      </c>
      <c r="BW9" s="18" t="s">
        <v>198</v>
      </c>
      <c r="BX9" s="18" t="s">
        <v>199</v>
      </c>
      <c r="BY9" s="18" t="s">
        <v>200</v>
      </c>
      <c r="BZ9" s="18" t="s">
        <v>201</v>
      </c>
      <c r="CA9" s="18" t="s">
        <v>132</v>
      </c>
      <c r="CB9" s="18" t="s">
        <v>175</v>
      </c>
      <c r="CC9" s="18" t="s">
        <v>179</v>
      </c>
      <c r="CD9" s="18" t="s">
        <v>180</v>
      </c>
      <c r="CE9" s="18" t="s">
        <v>181</v>
      </c>
      <c r="CF9" s="18" t="s">
        <v>182</v>
      </c>
      <c r="CG9" s="18" t="s">
        <v>183</v>
      </c>
      <c r="CH9" s="18" t="s">
        <v>184</v>
      </c>
      <c r="CI9" s="18" t="s">
        <v>186</v>
      </c>
      <c r="CJ9" s="18" t="s">
        <v>187</v>
      </c>
      <c r="CK9" s="18" t="s">
        <v>188</v>
      </c>
      <c r="CL9" s="18" t="s">
        <v>202</v>
      </c>
    </row>
    <row r="10" spans="2:90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</row>
    <row r="11" spans="2:90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</row>
    <row r="12" spans="2:90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</row>
    <row r="13" spans="2:90" x14ac:dyDescent="0.25">
      <c r="B13" s="185"/>
      <c r="C13" s="22" t="s">
        <v>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</row>
    <row r="14" spans="2:90" x14ac:dyDescent="0.25">
      <c r="B14" s="185"/>
      <c r="C14" s="22" t="s">
        <v>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</row>
    <row r="15" spans="2:90" x14ac:dyDescent="0.25">
      <c r="B15" s="185"/>
      <c r="C15" s="30" t="s">
        <v>8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</row>
    <row r="16" spans="2:90" x14ac:dyDescent="0.25">
      <c r="B16" s="185"/>
      <c r="C16" s="22" t="s">
        <v>9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</row>
    <row r="17" spans="2:90" x14ac:dyDescent="0.25">
      <c r="B17" s="185"/>
      <c r="C17" s="22" t="s">
        <v>10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</row>
    <row r="18" spans="2:90" x14ac:dyDescent="0.25">
      <c r="B18" s="185"/>
      <c r="C18" s="30" t="s">
        <v>99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</row>
    <row r="19" spans="2:90" x14ac:dyDescent="0.25">
      <c r="B19" s="185"/>
      <c r="C19" s="22" t="s">
        <v>9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</row>
    <row r="20" spans="2:90" x14ac:dyDescent="0.25">
      <c r="B20" s="185"/>
      <c r="C20" s="22" t="s">
        <v>10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</row>
    <row r="21" spans="2:90" x14ac:dyDescent="0.25">
      <c r="B21" s="185"/>
      <c r="C21" s="30" t="s">
        <v>100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</row>
    <row r="22" spans="2:90" x14ac:dyDescent="0.25">
      <c r="B22" s="185"/>
      <c r="C22" s="22" t="s">
        <v>9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</row>
    <row r="23" spans="2:90" x14ac:dyDescent="0.25">
      <c r="B23" s="185"/>
      <c r="C23" s="22" t="s">
        <v>10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</row>
    <row r="24" spans="2:90" x14ac:dyDescent="0.25">
      <c r="B24" s="185"/>
      <c r="C24" s="30" t="s">
        <v>101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</row>
    <row r="25" spans="2:90" x14ac:dyDescent="0.25">
      <c r="B25" s="185"/>
      <c r="C25" s="22" t="s">
        <v>9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</row>
    <row r="26" spans="2:90" x14ac:dyDescent="0.25">
      <c r="B26" s="185"/>
      <c r="C26" s="22" t="s">
        <v>10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</row>
    <row r="27" spans="2:90" x14ac:dyDescent="0.25">
      <c r="B27" s="185"/>
      <c r="C27" s="27" t="s">
        <v>102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</row>
    <row r="28" spans="2:90" x14ac:dyDescent="0.25">
      <c r="B28" s="185"/>
      <c r="C28" s="22" t="s">
        <v>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</row>
    <row r="29" spans="2:90" x14ac:dyDescent="0.25">
      <c r="B29" s="185"/>
      <c r="C29" s="22" t="s">
        <v>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</row>
    <row r="30" spans="2:90" x14ac:dyDescent="0.25">
      <c r="B30" s="185"/>
      <c r="C30" s="30" t="s">
        <v>103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</row>
    <row r="31" spans="2:90" x14ac:dyDescent="0.25">
      <c r="B31" s="185"/>
      <c r="C31" s="22" t="s">
        <v>9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</row>
    <row r="32" spans="2:90" x14ac:dyDescent="0.25">
      <c r="B32" s="185"/>
      <c r="C32" s="22" t="s">
        <v>10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</row>
    <row r="33" spans="2:90" x14ac:dyDescent="0.25">
      <c r="B33" s="185"/>
      <c r="C33" s="30" t="s">
        <v>104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</row>
    <row r="34" spans="2:90" x14ac:dyDescent="0.25">
      <c r="B34" s="185"/>
      <c r="C34" s="22" t="s">
        <v>9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</row>
    <row r="35" spans="2:90" x14ac:dyDescent="0.25">
      <c r="B35" s="185"/>
      <c r="C35" s="22" t="s">
        <v>10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</row>
    <row r="36" spans="2:90" x14ac:dyDescent="0.25">
      <c r="B36" s="185"/>
      <c r="C36" s="30" t="s">
        <v>105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</row>
    <row r="37" spans="2:90" x14ac:dyDescent="0.25">
      <c r="B37" s="185"/>
      <c r="C37" s="22" t="s">
        <v>9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</row>
    <row r="38" spans="2:90" x14ac:dyDescent="0.25">
      <c r="B38" s="185"/>
      <c r="C38" s="34" t="s">
        <v>10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</row>
    <row r="39" spans="2:90" x14ac:dyDescent="0.25">
      <c r="B39" s="185"/>
      <c r="C39" s="30" t="s">
        <v>106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</row>
    <row r="40" spans="2:90" x14ac:dyDescent="0.25">
      <c r="B40" s="185"/>
      <c r="C40" s="22" t="s">
        <v>9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</row>
    <row r="41" spans="2:90" x14ac:dyDescent="0.25">
      <c r="B41" s="185"/>
      <c r="C41" s="34" t="s">
        <v>10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</row>
    <row r="42" spans="2:90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</row>
    <row r="43" spans="2:90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>
        <v>1.8529966761118253</v>
      </c>
      <c r="BD43" s="42"/>
      <c r="BO43">
        <v>2.1975243132451823</v>
      </c>
      <c r="BW43"/>
    </row>
    <row r="44" spans="2:90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74</v>
      </c>
      <c r="U44" s="15" t="s">
        <v>75</v>
      </c>
      <c r="V44" s="15" t="s">
        <v>76</v>
      </c>
      <c r="W44" s="15" t="s">
        <v>77</v>
      </c>
      <c r="X44" s="15" t="s">
        <v>78</v>
      </c>
      <c r="Y44" s="15" t="s">
        <v>79</v>
      </c>
      <c r="Z44" s="15" t="s">
        <v>80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44531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>
        <v>2022</v>
      </c>
      <c r="BD44" s="16">
        <v>44927</v>
      </c>
      <c r="BE44" s="16">
        <v>44958</v>
      </c>
      <c r="BF44" s="16">
        <v>44986</v>
      </c>
      <c r="BG44" s="16">
        <v>45017</v>
      </c>
      <c r="BH44" s="16">
        <v>45047</v>
      </c>
      <c r="BI44" s="16">
        <v>45078</v>
      </c>
      <c r="BJ44" s="18">
        <v>45108</v>
      </c>
      <c r="BK44" s="18">
        <v>45139</v>
      </c>
      <c r="BL44" s="18">
        <v>45170</v>
      </c>
      <c r="BM44" s="18">
        <v>45200</v>
      </c>
      <c r="BN44" s="18">
        <v>45231</v>
      </c>
      <c r="BO44" s="18" t="s">
        <v>190</v>
      </c>
      <c r="BP44" s="18" t="s">
        <v>191</v>
      </c>
      <c r="BQ44" s="18" t="s">
        <v>192</v>
      </c>
      <c r="BR44" s="18" t="s">
        <v>193</v>
      </c>
      <c r="BS44" s="18" t="s">
        <v>194</v>
      </c>
      <c r="BT44" s="18" t="s">
        <v>195</v>
      </c>
      <c r="BU44" s="18" t="s">
        <v>196</v>
      </c>
      <c r="BV44" s="18" t="s">
        <v>197</v>
      </c>
      <c r="BW44" s="18" t="s">
        <v>198</v>
      </c>
      <c r="BX44" s="18" t="s">
        <v>199</v>
      </c>
      <c r="BY44" s="18" t="s">
        <v>200</v>
      </c>
      <c r="BZ44" s="18" t="s">
        <v>201</v>
      </c>
      <c r="CA44" s="18" t="s">
        <v>132</v>
      </c>
      <c r="CB44" s="18" t="s">
        <v>175</v>
      </c>
      <c r="CC44" s="18" t="s">
        <v>179</v>
      </c>
      <c r="CD44" s="18" t="s">
        <v>180</v>
      </c>
      <c r="CE44" s="18" t="s">
        <v>181</v>
      </c>
      <c r="CF44" s="18" t="s">
        <v>182</v>
      </c>
      <c r="CG44" s="18" t="s">
        <v>183</v>
      </c>
      <c r="CH44" s="18" t="s">
        <v>184</v>
      </c>
      <c r="CI44" s="18" t="s">
        <v>186</v>
      </c>
      <c r="CJ44" s="18" t="s">
        <v>187</v>
      </c>
      <c r="CK44" s="18" t="s">
        <v>188</v>
      </c>
      <c r="CL44" s="18" t="s">
        <v>202</v>
      </c>
    </row>
    <row r="45" spans="2:90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</row>
    <row r="46" spans="2:90" x14ac:dyDescent="0.25">
      <c r="B46" s="185"/>
      <c r="C46" s="34" t="s">
        <v>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</row>
    <row r="47" spans="2:90" x14ac:dyDescent="0.25">
      <c r="B47" s="185"/>
      <c r="C47" s="34" t="s">
        <v>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</row>
    <row r="48" spans="2:90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</row>
    <row r="49" spans="2:90" x14ac:dyDescent="0.25">
      <c r="B49" s="185"/>
      <c r="C49" s="34" t="s">
        <v>13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</row>
    <row r="50" spans="2:90" x14ac:dyDescent="0.25">
      <c r="B50" s="185"/>
      <c r="C50" s="34" t="s">
        <v>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</row>
    <row r="51" spans="2:90" x14ac:dyDescent="0.25">
      <c r="B51" s="185"/>
      <c r="C51" s="34" t="s">
        <v>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</row>
    <row r="52" spans="2:90" x14ac:dyDescent="0.25">
      <c r="B52" s="185"/>
      <c r="C52" s="48" t="s">
        <v>8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</row>
    <row r="53" spans="2:90" x14ac:dyDescent="0.25">
      <c r="B53" s="185"/>
      <c r="C53" s="34" t="s">
        <v>14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</row>
    <row r="54" spans="2:90" x14ac:dyDescent="0.25">
      <c r="B54" s="185"/>
      <c r="C54" s="34" t="s">
        <v>9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</row>
    <row r="55" spans="2:90" x14ac:dyDescent="0.25">
      <c r="B55" s="185"/>
      <c r="C55" s="34" t="s">
        <v>10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</row>
    <row r="56" spans="2:90" x14ac:dyDescent="0.25">
      <c r="B56" s="185"/>
      <c r="C56" s="48" t="s">
        <v>99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</row>
    <row r="57" spans="2:90" x14ac:dyDescent="0.25">
      <c r="B57" s="185"/>
      <c r="C57" s="34" t="s">
        <v>14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</row>
    <row r="58" spans="2:90" x14ac:dyDescent="0.25">
      <c r="B58" s="185"/>
      <c r="C58" s="34" t="s">
        <v>9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</row>
    <row r="59" spans="2:90" x14ac:dyDescent="0.25">
      <c r="B59" s="185"/>
      <c r="C59" s="34" t="s">
        <v>10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</row>
    <row r="60" spans="2:90" x14ac:dyDescent="0.25">
      <c r="B60" s="185"/>
      <c r="C60" s="48" t="s">
        <v>100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</row>
    <row r="61" spans="2:90" x14ac:dyDescent="0.25">
      <c r="B61" s="185"/>
      <c r="C61" s="34" t="s">
        <v>14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</row>
    <row r="62" spans="2:90" x14ac:dyDescent="0.25">
      <c r="B62" s="185"/>
      <c r="C62" s="34" t="s">
        <v>9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</row>
    <row r="63" spans="2:90" x14ac:dyDescent="0.25">
      <c r="B63" s="185"/>
      <c r="C63" s="34" t="s">
        <v>10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</row>
    <row r="64" spans="2:90" x14ac:dyDescent="0.25">
      <c r="B64" s="185"/>
      <c r="C64" s="48" t="s">
        <v>101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</row>
    <row r="65" spans="2:90" x14ac:dyDescent="0.25">
      <c r="B65" s="185"/>
      <c r="C65" s="34" t="s">
        <v>14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</row>
    <row r="66" spans="2:90" x14ac:dyDescent="0.25">
      <c r="B66" s="185"/>
      <c r="C66" s="34" t="s">
        <v>9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</row>
    <row r="67" spans="2:90" x14ac:dyDescent="0.25">
      <c r="B67" s="185"/>
      <c r="C67" s="34" t="s">
        <v>10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</row>
    <row r="68" spans="2:90" x14ac:dyDescent="0.25">
      <c r="B68" s="185"/>
      <c r="C68" s="47" t="s">
        <v>102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</row>
    <row r="69" spans="2:90" x14ac:dyDescent="0.25">
      <c r="B69" s="185"/>
      <c r="C69" s="34" t="s">
        <v>13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</row>
    <row r="70" spans="2:90" x14ac:dyDescent="0.25">
      <c r="B70" s="185"/>
      <c r="C70" s="34" t="s">
        <v>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</row>
    <row r="71" spans="2:90" x14ac:dyDescent="0.25">
      <c r="B71" s="185"/>
      <c r="C71" s="34" t="s">
        <v>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</row>
    <row r="72" spans="2:90" x14ac:dyDescent="0.25">
      <c r="B72" s="185"/>
      <c r="C72" s="48" t="s">
        <v>103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</row>
    <row r="73" spans="2:90" x14ac:dyDescent="0.25">
      <c r="B73" s="185"/>
      <c r="C73" s="34" t="s">
        <v>14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</row>
    <row r="74" spans="2:90" x14ac:dyDescent="0.25">
      <c r="B74" s="185"/>
      <c r="C74" s="34" t="s">
        <v>9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</row>
    <row r="75" spans="2:90" x14ac:dyDescent="0.25">
      <c r="B75" s="185"/>
      <c r="C75" s="34" t="s">
        <v>10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</row>
    <row r="76" spans="2:90" x14ac:dyDescent="0.25">
      <c r="B76" s="185"/>
      <c r="C76" s="48" t="s">
        <v>104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</row>
    <row r="77" spans="2:90" x14ac:dyDescent="0.25">
      <c r="B77" s="185"/>
      <c r="C77" s="34" t="s">
        <v>14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</row>
    <row r="78" spans="2:90" x14ac:dyDescent="0.25">
      <c r="B78" s="185"/>
      <c r="C78" s="34" t="s">
        <v>9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</row>
    <row r="79" spans="2:90" x14ac:dyDescent="0.25">
      <c r="B79" s="185"/>
      <c r="C79" s="34" t="s">
        <v>10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</row>
    <row r="80" spans="2:90" x14ac:dyDescent="0.25">
      <c r="B80" s="185"/>
      <c r="C80" s="48" t="s">
        <v>105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</row>
    <row r="81" spans="2:90" x14ac:dyDescent="0.25">
      <c r="B81" s="185"/>
      <c r="C81" s="34" t="s">
        <v>14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</row>
    <row r="82" spans="2:90" x14ac:dyDescent="0.25">
      <c r="B82" s="185"/>
      <c r="C82" s="34" t="s">
        <v>9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</row>
    <row r="83" spans="2:90" x14ac:dyDescent="0.25">
      <c r="B83" s="185"/>
      <c r="C83" s="34" t="s">
        <v>10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</row>
    <row r="84" spans="2:90" x14ac:dyDescent="0.25">
      <c r="B84" s="185"/>
      <c r="C84" s="48" t="s">
        <v>106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</row>
    <row r="85" spans="2:90" x14ac:dyDescent="0.25">
      <c r="B85" s="185"/>
      <c r="C85" s="34" t="s">
        <v>14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</row>
    <row r="86" spans="2:90" x14ac:dyDescent="0.25">
      <c r="B86" s="185"/>
      <c r="C86" s="34" t="s">
        <v>9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</row>
    <row r="87" spans="2:90" x14ac:dyDescent="0.25">
      <c r="B87" s="185"/>
      <c r="C87" s="34" t="s">
        <v>10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</row>
    <row r="88" spans="2:90" x14ac:dyDescent="0.25">
      <c r="B88" s="186"/>
      <c r="C88" s="35" t="s">
        <v>24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</row>
    <row r="89" spans="2:90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0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74</v>
      </c>
      <c r="U90" s="15" t="s">
        <v>75</v>
      </c>
      <c r="V90" s="15" t="s">
        <v>76</v>
      </c>
      <c r="W90" s="15" t="s">
        <v>77</v>
      </c>
      <c r="X90" s="15" t="s">
        <v>78</v>
      </c>
      <c r="Y90" s="15" t="s">
        <v>79</v>
      </c>
      <c r="Z90" s="15" t="s">
        <v>80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44531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>
        <v>2022</v>
      </c>
      <c r="BD90" s="16">
        <v>44927</v>
      </c>
      <c r="BE90" s="16">
        <v>44958</v>
      </c>
      <c r="BF90" s="16">
        <v>44986</v>
      </c>
      <c r="BG90" s="16">
        <v>45017</v>
      </c>
      <c r="BH90" s="16">
        <v>45047</v>
      </c>
      <c r="BI90" s="16">
        <v>45078</v>
      </c>
      <c r="BJ90" s="18">
        <v>45108</v>
      </c>
      <c r="BK90" s="18">
        <v>45139</v>
      </c>
      <c r="BL90" s="18">
        <v>45170</v>
      </c>
      <c r="BM90" s="18">
        <v>45200</v>
      </c>
      <c r="BN90" s="18">
        <v>45231</v>
      </c>
      <c r="BO90" s="18" t="s">
        <v>190</v>
      </c>
      <c r="BP90" s="18" t="s">
        <v>191</v>
      </c>
      <c r="BQ90" s="18" t="s">
        <v>192</v>
      </c>
      <c r="BR90" s="18" t="s">
        <v>193</v>
      </c>
      <c r="BS90" s="18" t="s">
        <v>194</v>
      </c>
      <c r="BT90" s="18" t="s">
        <v>195</v>
      </c>
      <c r="BU90" s="18" t="s">
        <v>196</v>
      </c>
      <c r="BV90" s="18" t="s">
        <v>197</v>
      </c>
      <c r="BW90" s="18" t="s">
        <v>198</v>
      </c>
      <c r="BX90" s="18" t="s">
        <v>199</v>
      </c>
      <c r="BY90" s="18" t="s">
        <v>200</v>
      </c>
      <c r="BZ90" s="18" t="s">
        <v>201</v>
      </c>
      <c r="CA90" s="18" t="s">
        <v>132</v>
      </c>
      <c r="CB90" s="18" t="s">
        <v>175</v>
      </c>
      <c r="CC90" s="18" t="s">
        <v>179</v>
      </c>
      <c r="CD90" s="18" t="s">
        <v>180</v>
      </c>
      <c r="CE90" s="18" t="s">
        <v>181</v>
      </c>
      <c r="CF90" s="18" t="s">
        <v>182</v>
      </c>
      <c r="CG90" s="18" t="s">
        <v>183</v>
      </c>
      <c r="CH90" s="18" t="s">
        <v>184</v>
      </c>
      <c r="CI90" s="18" t="s">
        <v>186</v>
      </c>
      <c r="CJ90" s="18" t="s">
        <v>187</v>
      </c>
      <c r="CK90" s="18" t="s">
        <v>188</v>
      </c>
      <c r="CL90" s="18" t="s">
        <v>202</v>
      </c>
    </row>
    <row r="91" spans="2:90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</row>
    <row r="92" spans="2:90" x14ac:dyDescent="0.25">
      <c r="B92" s="185"/>
      <c r="C92" s="22" t="s">
        <v>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</row>
    <row r="93" spans="2:90" x14ac:dyDescent="0.25">
      <c r="B93" s="185"/>
      <c r="C93" s="22" t="s">
        <v>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</row>
    <row r="94" spans="2:90" x14ac:dyDescent="0.25">
      <c r="B94" s="185"/>
      <c r="C94" s="27" t="s">
        <v>107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</row>
    <row r="95" spans="2:90" x14ac:dyDescent="0.25">
      <c r="B95" s="185"/>
      <c r="C95" s="22" t="s">
        <v>15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</row>
    <row r="96" spans="2:90" x14ac:dyDescent="0.25">
      <c r="B96" s="185"/>
      <c r="C96" s="6" t="s">
        <v>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</row>
    <row r="97" spans="2:90" x14ac:dyDescent="0.25">
      <c r="B97" s="185"/>
      <c r="C97" s="6" t="s">
        <v>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</row>
    <row r="98" spans="2:90" x14ac:dyDescent="0.25">
      <c r="B98" s="185"/>
      <c r="C98" s="27" t="s">
        <v>108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</row>
    <row r="99" spans="2:90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</row>
    <row r="100" spans="2:90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</row>
    <row r="101" spans="2:90" x14ac:dyDescent="0.25">
      <c r="B101" s="185"/>
      <c r="C101" s="56" t="s">
        <v>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</row>
    <row r="102" spans="2:90" ht="15.75" hidden="1" customHeight="1" x14ac:dyDescent="0.25">
      <c r="B102" s="185"/>
      <c r="BW102"/>
    </row>
    <row r="103" spans="2:90" x14ac:dyDescent="0.25">
      <c r="B103" s="186"/>
      <c r="C103" s="59" t="s">
        <v>24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</row>
    <row r="104" spans="2:90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0" ht="15.75" x14ac:dyDescent="0.25">
      <c r="B105" s="62" t="s">
        <v>17</v>
      </c>
      <c r="C105" s="6"/>
      <c r="BC105" s="40"/>
    </row>
    <row r="106" spans="2:90" ht="15.75" x14ac:dyDescent="0.25">
      <c r="B106" s="62" t="s">
        <v>60</v>
      </c>
      <c r="C106" s="6"/>
      <c r="BC106" s="40"/>
    </row>
    <row r="107" spans="2:90" ht="15.75" x14ac:dyDescent="0.25">
      <c r="B107" s="62" t="s">
        <v>29</v>
      </c>
      <c r="C107" s="6"/>
      <c r="BC107" s="40"/>
    </row>
    <row r="108" spans="2:90" ht="15.75" x14ac:dyDescent="0.25">
      <c r="B108" s="63" t="s">
        <v>205</v>
      </c>
      <c r="C108" s="6"/>
      <c r="BC108" s="40"/>
    </row>
    <row r="109" spans="2:90" ht="15.75" x14ac:dyDescent="0.25">
      <c r="B109" s="62" t="s">
        <v>26</v>
      </c>
      <c r="C109" s="6"/>
      <c r="AA109" s="7"/>
    </row>
    <row r="110" spans="2:90" ht="15.75" x14ac:dyDescent="0.25">
      <c r="B110" s="62" t="s">
        <v>27</v>
      </c>
      <c r="C110" s="6"/>
    </row>
    <row r="111" spans="2:90" ht="15.75" x14ac:dyDescent="0.25">
      <c r="B111" s="62" t="s">
        <v>28</v>
      </c>
      <c r="C111" s="6"/>
    </row>
    <row r="112" spans="2:90" ht="15.75" x14ac:dyDescent="0.25">
      <c r="B112" s="62" t="s">
        <v>94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109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P104"/>
  <sheetViews>
    <sheetView showGridLines="0" zoomScale="110" zoomScaleNormal="110" workbookViewId="0">
      <pane xSplit="3" topLeftCell="CG1" activePane="topRight" state="frozen"/>
      <selection activeCell="B103" sqref="B103:B124"/>
      <selection pane="topRight" activeCell="CP68" sqref="CP8:CP6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4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4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4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4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4" ht="21" x14ac:dyDescent="0.35">
      <c r="A5" s="7"/>
      <c r="B5" s="189" t="s">
        <v>123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4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4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4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72</v>
      </c>
      <c r="BF8" s="83" t="s">
        <v>71</v>
      </c>
      <c r="BG8" s="83" t="s">
        <v>73</v>
      </c>
      <c r="BH8" s="83" t="s">
        <v>81</v>
      </c>
      <c r="BI8" s="83" t="s">
        <v>82</v>
      </c>
      <c r="BJ8" s="83" t="s">
        <v>83</v>
      </c>
      <c r="BK8" s="83" t="s">
        <v>84</v>
      </c>
      <c r="BL8" s="84" t="s">
        <v>85</v>
      </c>
      <c r="BM8" s="84" t="s">
        <v>86</v>
      </c>
      <c r="BN8" s="84" t="s">
        <v>87</v>
      </c>
      <c r="BO8" s="84" t="s">
        <v>88</v>
      </c>
      <c r="BP8" s="84" t="s">
        <v>89</v>
      </c>
      <c r="BQ8" s="84" t="s">
        <v>90</v>
      </c>
      <c r="BR8" s="84" t="s">
        <v>91</v>
      </c>
      <c r="BS8" s="84" t="s">
        <v>92</v>
      </c>
      <c r="BT8" s="84" t="s">
        <v>93</v>
      </c>
      <c r="BU8" s="84" t="s">
        <v>95</v>
      </c>
      <c r="BV8" s="84" t="s">
        <v>96</v>
      </c>
      <c r="BW8" s="84" t="s">
        <v>97</v>
      </c>
      <c r="BX8" s="84" t="s">
        <v>98</v>
      </c>
      <c r="BY8" s="84" t="s">
        <v>127</v>
      </c>
      <c r="BZ8" s="84" t="s">
        <v>128</v>
      </c>
      <c r="CA8" s="84" t="s">
        <v>129</v>
      </c>
      <c r="CB8" s="84" t="s">
        <v>130</v>
      </c>
      <c r="CC8" s="84" t="s">
        <v>131</v>
      </c>
      <c r="CD8" s="84" t="s">
        <v>133</v>
      </c>
      <c r="CE8" s="84" t="s">
        <v>176</v>
      </c>
      <c r="CF8" s="84" t="s">
        <v>177</v>
      </c>
      <c r="CG8" s="84" t="s">
        <v>179</v>
      </c>
      <c r="CH8" s="84" t="s">
        <v>180</v>
      </c>
      <c r="CI8" s="84" t="s">
        <v>181</v>
      </c>
      <c r="CJ8" s="84" t="s">
        <v>182</v>
      </c>
      <c r="CK8" s="84" t="s">
        <v>183</v>
      </c>
      <c r="CL8" s="84" t="s">
        <v>184</v>
      </c>
      <c r="CM8" s="84" t="s">
        <v>186</v>
      </c>
      <c r="CN8" s="84" t="s">
        <v>187</v>
      </c>
      <c r="CO8" s="84" t="s">
        <v>188</v>
      </c>
      <c r="CP8" s="84" t="s">
        <v>202</v>
      </c>
    </row>
    <row r="9" spans="1:94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</row>
    <row r="10" spans="1:94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</row>
    <row r="11" spans="1:94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</row>
    <row r="12" spans="1:94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</row>
    <row r="13" spans="1:94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</row>
    <row r="14" spans="1:94" x14ac:dyDescent="0.25">
      <c r="A14" s="7"/>
      <c r="B14" s="185"/>
      <c r="C14" s="48" t="s">
        <v>112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</row>
    <row r="15" spans="1:94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</row>
    <row r="16" spans="1:94" x14ac:dyDescent="0.25">
      <c r="A16" s="7"/>
      <c r="B16" s="185"/>
      <c r="C16" s="48" t="s">
        <v>113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</row>
    <row r="17" spans="1:94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</row>
    <row r="18" spans="1:94" x14ac:dyDescent="0.25">
      <c r="A18" s="7"/>
      <c r="B18" s="185"/>
      <c r="C18" s="47" t="s">
        <v>114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</row>
    <row r="19" spans="1:94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</row>
    <row r="20" spans="1:94" x14ac:dyDescent="0.25">
      <c r="A20" s="7"/>
      <c r="B20" s="185"/>
      <c r="C20" s="48" t="s">
        <v>115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</row>
    <row r="21" spans="1:94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</row>
    <row r="22" spans="1:94" x14ac:dyDescent="0.25">
      <c r="A22" s="7"/>
      <c r="B22" s="185"/>
      <c r="C22" s="48" t="s">
        <v>116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</row>
    <row r="23" spans="1:94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</row>
    <row r="24" spans="1:94" x14ac:dyDescent="0.25">
      <c r="A24" s="7"/>
      <c r="B24" s="185"/>
      <c r="C24" s="48" t="s">
        <v>117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</row>
    <row r="25" spans="1:94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</row>
    <row r="26" spans="1:94" x14ac:dyDescent="0.25">
      <c r="A26" s="7"/>
      <c r="B26" s="185"/>
      <c r="C26" s="48" t="s">
        <v>118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</row>
    <row r="27" spans="1:94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</row>
    <row r="28" spans="1:94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4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96</v>
      </c>
      <c r="BW29" s="84" t="s">
        <v>97</v>
      </c>
      <c r="BX29" s="84" t="s">
        <v>98</v>
      </c>
      <c r="BY29" s="84" t="s">
        <v>127</v>
      </c>
      <c r="BZ29" s="84" t="s">
        <v>128</v>
      </c>
      <c r="CA29" s="84" t="s">
        <v>129</v>
      </c>
      <c r="CB29" s="84" t="s">
        <v>130</v>
      </c>
      <c r="CC29" s="84" t="s">
        <v>131</v>
      </c>
      <c r="CD29" s="84" t="s">
        <v>132</v>
      </c>
      <c r="CE29" s="84" t="s">
        <v>176</v>
      </c>
      <c r="CF29" s="84" t="s">
        <v>175</v>
      </c>
      <c r="CG29" s="84" t="s">
        <v>179</v>
      </c>
      <c r="CH29" s="84" t="s">
        <v>180</v>
      </c>
      <c r="CI29" s="84" t="s">
        <v>181</v>
      </c>
      <c r="CJ29" s="84" t="s">
        <v>182</v>
      </c>
      <c r="CK29" s="84" t="s">
        <v>183</v>
      </c>
      <c r="CL29" s="84" t="s">
        <v>184</v>
      </c>
      <c r="CM29" s="84" t="s">
        <v>186</v>
      </c>
      <c r="CN29" s="84" t="s">
        <v>187</v>
      </c>
      <c r="CO29" s="84" t="s">
        <v>188</v>
      </c>
      <c r="CP29" s="84" t="s">
        <v>202</v>
      </c>
    </row>
    <row r="30" spans="1:94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  <c r="CP30" s="95">
        <v>58.035029931581768</v>
      </c>
    </row>
    <row r="31" spans="1:94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</row>
    <row r="32" spans="1:94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</row>
    <row r="33" spans="1:94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</row>
    <row r="34" spans="1:94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</row>
    <row r="35" spans="1:94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</row>
    <row r="36" spans="1:94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</row>
    <row r="37" spans="1:94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</row>
    <row r="38" spans="1:94" x14ac:dyDescent="0.25">
      <c r="A38" s="7"/>
      <c r="B38" s="185"/>
      <c r="C38" s="48" t="s">
        <v>112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</row>
    <row r="39" spans="1:94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</row>
    <row r="40" spans="1:94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</row>
    <row r="41" spans="1:94" x14ac:dyDescent="0.25">
      <c r="A41" s="7"/>
      <c r="B41" s="185"/>
      <c r="C41" s="48" t="s">
        <v>119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</row>
    <row r="42" spans="1:94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</row>
    <row r="43" spans="1:94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</row>
    <row r="44" spans="1:94" x14ac:dyDescent="0.25">
      <c r="A44" s="7"/>
      <c r="B44" s="185"/>
      <c r="C44" s="47" t="s">
        <v>114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</row>
    <row r="45" spans="1:94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</row>
    <row r="46" spans="1:94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</row>
    <row r="47" spans="1:94" x14ac:dyDescent="0.25">
      <c r="A47" s="7"/>
      <c r="B47" s="185"/>
      <c r="C47" s="48" t="s">
        <v>115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</row>
    <row r="48" spans="1:94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</row>
    <row r="49" spans="1:94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</row>
    <row r="50" spans="1:94" x14ac:dyDescent="0.25">
      <c r="A50" s="7"/>
      <c r="B50" s="185"/>
      <c r="C50" s="48" t="s">
        <v>116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</row>
    <row r="51" spans="1:94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</row>
    <row r="52" spans="1:94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</row>
    <row r="53" spans="1:94" x14ac:dyDescent="0.25">
      <c r="A53" s="7"/>
      <c r="B53" s="185"/>
      <c r="C53" s="48" t="s">
        <v>117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</row>
    <row r="54" spans="1:94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</row>
    <row r="55" spans="1:94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</row>
    <row r="56" spans="1:94" x14ac:dyDescent="0.25">
      <c r="A56" s="7"/>
      <c r="B56" s="185"/>
      <c r="C56" s="48" t="s">
        <v>120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</row>
    <row r="57" spans="1:94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</row>
    <row r="58" spans="1:94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</row>
    <row r="59" spans="1:94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4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96</v>
      </c>
      <c r="BW60" s="84" t="s">
        <v>97</v>
      </c>
      <c r="BX60" s="84" t="s">
        <v>98</v>
      </c>
      <c r="BY60" s="84" t="s">
        <v>127</v>
      </c>
      <c r="BZ60" s="84" t="s">
        <v>128</v>
      </c>
      <c r="CA60" s="84" t="s">
        <v>129</v>
      </c>
      <c r="CB60" s="84" t="s">
        <v>130</v>
      </c>
      <c r="CC60" s="84" t="s">
        <v>131</v>
      </c>
      <c r="CD60" s="84" t="s">
        <v>132</v>
      </c>
      <c r="CE60" s="84" t="s">
        <v>176</v>
      </c>
      <c r="CF60" s="84" t="s">
        <v>175</v>
      </c>
      <c r="CG60" s="84" t="s">
        <v>179</v>
      </c>
      <c r="CH60" s="84" t="s">
        <v>180</v>
      </c>
      <c r="CI60" s="84" t="s">
        <v>181</v>
      </c>
      <c r="CJ60" s="84" t="s">
        <v>182</v>
      </c>
      <c r="CK60" s="84" t="s">
        <v>183</v>
      </c>
      <c r="CL60" s="84" t="s">
        <v>184</v>
      </c>
      <c r="CM60" s="84" t="s">
        <v>186</v>
      </c>
      <c r="CN60" s="84" t="s">
        <v>187</v>
      </c>
      <c r="CO60" s="84" t="s">
        <v>188</v>
      </c>
      <c r="CP60" s="84" t="s">
        <v>202</v>
      </c>
    </row>
    <row r="61" spans="1:94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  <c r="CP61" s="95">
        <v>5</v>
      </c>
    </row>
    <row r="62" spans="1:94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</row>
    <row r="63" spans="1:94" x14ac:dyDescent="0.25">
      <c r="A63" s="7"/>
      <c r="B63" s="185"/>
      <c r="C63" s="27" t="s">
        <v>121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</row>
    <row r="64" spans="1:94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</row>
    <row r="65" spans="1:94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</row>
    <row r="66" spans="1:94" x14ac:dyDescent="0.25">
      <c r="A66" s="7"/>
      <c r="B66" s="185"/>
      <c r="C66" s="47" t="s">
        <v>122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</row>
    <row r="67" spans="1:94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</row>
    <row r="68" spans="1:94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</row>
    <row r="69" spans="1:94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4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4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4" s="7" customFormat="1" ht="15.75" x14ac:dyDescent="0.25">
      <c r="B72" s="62" t="s">
        <v>206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4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4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4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4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4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4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4" s="7" customFormat="1" x14ac:dyDescent="0.25">
      <c r="B79" s="64" t="s">
        <v>109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4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Q137"/>
  <sheetViews>
    <sheetView showGridLines="0" zoomScaleNormal="100" workbookViewId="0">
      <pane xSplit="3" topLeftCell="CF1" activePane="topRight" state="frozen"/>
      <selection activeCell="B103" sqref="B103:B124"/>
      <selection pane="topRight" activeCell="AG103" sqref="AG103:CQ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customWidth="1"/>
    <col min="34" max="34" width="10.7109375" customWidth="1"/>
    <col min="35" max="35" width="11" customWidth="1"/>
    <col min="36" max="44" width="11.42578125" customWidth="1"/>
    <col min="45" max="45" width="10.140625" customWidth="1"/>
    <col min="46" max="57" width="11.42578125" customWidth="1"/>
    <col min="59" max="77" width="10.7109375" customWidth="1"/>
    <col min="79" max="79" width="11.42578125" style="41"/>
    <col min="80" max="80" width="11.42578125" style="40"/>
  </cols>
  <sheetData>
    <row r="5" spans="2:95" ht="18.75" x14ac:dyDescent="0.3">
      <c r="B5" s="183" t="s">
        <v>126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5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5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5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>
        <v>2022</v>
      </c>
      <c r="BG8" s="16">
        <v>44927</v>
      </c>
      <c r="BH8" s="16">
        <v>44958</v>
      </c>
      <c r="BI8" s="16">
        <v>44986</v>
      </c>
      <c r="BJ8" s="16">
        <v>45017</v>
      </c>
      <c r="BK8" s="16">
        <v>45047</v>
      </c>
      <c r="BL8" s="16">
        <v>45078</v>
      </c>
      <c r="BM8" s="16">
        <v>45108</v>
      </c>
      <c r="BN8" s="16">
        <v>45139</v>
      </c>
      <c r="BO8" s="16">
        <v>45170</v>
      </c>
      <c r="BP8" s="16">
        <v>45200</v>
      </c>
      <c r="BQ8" s="16">
        <v>45231</v>
      </c>
      <c r="BR8" s="16" t="s">
        <v>190</v>
      </c>
      <c r="BS8" s="110" t="s">
        <v>203</v>
      </c>
      <c r="BT8" s="110" t="s">
        <v>191</v>
      </c>
      <c r="BU8" s="110" t="s">
        <v>192</v>
      </c>
      <c r="BV8" s="110" t="s">
        <v>193</v>
      </c>
      <c r="BW8" s="110" t="s">
        <v>194</v>
      </c>
      <c r="BX8" s="110" t="s">
        <v>195</v>
      </c>
      <c r="BY8" s="84" t="s">
        <v>196</v>
      </c>
      <c r="BZ8" s="84" t="s">
        <v>197</v>
      </c>
      <c r="CA8" s="84" t="s">
        <v>198</v>
      </c>
      <c r="CB8" s="84" t="s">
        <v>199</v>
      </c>
      <c r="CC8" s="84" t="s">
        <v>200</v>
      </c>
      <c r="CD8" s="84" t="s">
        <v>201</v>
      </c>
      <c r="CE8" s="84" t="s">
        <v>132</v>
      </c>
      <c r="CF8" s="84" t="s">
        <v>176</v>
      </c>
      <c r="CG8" s="84" t="s">
        <v>175</v>
      </c>
      <c r="CH8" s="84" t="s">
        <v>179</v>
      </c>
      <c r="CI8" s="84" t="s">
        <v>180</v>
      </c>
      <c r="CJ8" s="84" t="s">
        <v>181</v>
      </c>
      <c r="CK8" s="84" t="s">
        <v>182</v>
      </c>
      <c r="CL8" s="84" t="s">
        <v>183</v>
      </c>
      <c r="CM8" s="84" t="s">
        <v>184</v>
      </c>
      <c r="CN8" s="84" t="s">
        <v>186</v>
      </c>
      <c r="CO8" s="84" t="s">
        <v>187</v>
      </c>
      <c r="CP8" s="84" t="s">
        <v>188</v>
      </c>
      <c r="CQ8" s="84" t="s">
        <v>202</v>
      </c>
    </row>
    <row r="9" spans="2:95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</row>
    <row r="10" spans="2:95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</row>
    <row r="11" spans="2:95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</row>
    <row r="12" spans="2:95" x14ac:dyDescent="0.25">
      <c r="B12" s="185"/>
      <c r="C12" s="34" t="s">
        <v>4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</row>
    <row r="13" spans="2:95" x14ac:dyDescent="0.25">
      <c r="B13" s="185"/>
      <c r="C13" s="34" t="s">
        <v>1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</row>
    <row r="14" spans="2:95" x14ac:dyDescent="0.25">
      <c r="B14" s="185"/>
      <c r="C14" s="48" t="s">
        <v>8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</row>
    <row r="15" spans="2:95" x14ac:dyDescent="0.25">
      <c r="B15" s="185"/>
      <c r="C15" s="34" t="s">
        <v>9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</row>
    <row r="16" spans="2:95" x14ac:dyDescent="0.25">
      <c r="B16" s="185"/>
      <c r="C16" s="34" t="s">
        <v>10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</row>
    <row r="17" spans="2:95" x14ac:dyDescent="0.25">
      <c r="B17" s="185"/>
      <c r="C17" s="48" t="s">
        <v>99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</row>
    <row r="18" spans="2:95" x14ac:dyDescent="0.25">
      <c r="B18" s="185"/>
      <c r="C18" s="34" t="s">
        <v>9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</row>
    <row r="19" spans="2:95" x14ac:dyDescent="0.25">
      <c r="B19" s="185"/>
      <c r="C19" s="34" t="s">
        <v>10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</row>
    <row r="20" spans="2:95" x14ac:dyDescent="0.25">
      <c r="B20" s="185"/>
      <c r="C20" s="48" t="s">
        <v>100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</row>
    <row r="21" spans="2:95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</row>
    <row r="22" spans="2:95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</row>
    <row r="23" spans="2:95" x14ac:dyDescent="0.25">
      <c r="B23" s="185"/>
      <c r="C23" s="48" t="s">
        <v>101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</row>
    <row r="24" spans="2:95" x14ac:dyDescent="0.25">
      <c r="B24" s="185"/>
      <c r="C24" s="34" t="s">
        <v>9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</row>
    <row r="25" spans="2:95" x14ac:dyDescent="0.25">
      <c r="B25" s="185"/>
      <c r="C25" s="34" t="s">
        <v>10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</row>
    <row r="26" spans="2:95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</row>
    <row r="27" spans="2:95" x14ac:dyDescent="0.25">
      <c r="B27" s="185"/>
      <c r="C27" s="34" t="s">
        <v>10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</row>
    <row r="28" spans="2:95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</row>
    <row r="29" spans="2:95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</row>
    <row r="30" spans="2:95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</row>
    <row r="31" spans="2:95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</row>
    <row r="32" spans="2:95" x14ac:dyDescent="0.25">
      <c r="B32" s="185"/>
      <c r="C32" s="47" t="s">
        <v>102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</row>
    <row r="33" spans="2:95" x14ac:dyDescent="0.25">
      <c r="B33" s="185"/>
      <c r="C33" s="34" t="s">
        <v>4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</row>
    <row r="34" spans="2:95" x14ac:dyDescent="0.25">
      <c r="B34" s="185"/>
      <c r="C34" s="34" t="s">
        <v>1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</row>
    <row r="35" spans="2:95" x14ac:dyDescent="0.25">
      <c r="B35" s="185"/>
      <c r="C35" s="48" t="s">
        <v>124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</row>
    <row r="36" spans="2:95" x14ac:dyDescent="0.25">
      <c r="B36" s="185"/>
      <c r="C36" s="34" t="s">
        <v>9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</row>
    <row r="37" spans="2:95" x14ac:dyDescent="0.25">
      <c r="B37" s="185"/>
      <c r="C37" s="34" t="s">
        <v>10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</row>
    <row r="38" spans="2:95" x14ac:dyDescent="0.25">
      <c r="B38" s="185"/>
      <c r="C38" s="48" t="s">
        <v>125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</row>
    <row r="39" spans="2:95" x14ac:dyDescent="0.25">
      <c r="B39" s="185"/>
      <c r="C39" s="34" t="s">
        <v>9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</row>
    <row r="40" spans="2:95" x14ac:dyDescent="0.25">
      <c r="B40" s="185"/>
      <c r="C40" s="34" t="s">
        <v>10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</row>
    <row r="41" spans="2:95" x14ac:dyDescent="0.25">
      <c r="B41" s="185"/>
      <c r="C41" s="48" t="s">
        <v>118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</row>
    <row r="42" spans="2:95" x14ac:dyDescent="0.25">
      <c r="B42" s="185"/>
      <c r="C42" s="34" t="s">
        <v>9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</row>
    <row r="43" spans="2:95" x14ac:dyDescent="0.25">
      <c r="B43" s="185"/>
      <c r="C43" s="34" t="s">
        <v>10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</row>
    <row r="44" spans="2:95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</row>
    <row r="45" spans="2:95" x14ac:dyDescent="0.25">
      <c r="B45" s="191"/>
      <c r="C45" s="34" t="s">
        <v>10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</row>
    <row r="46" spans="2:95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</row>
    <row r="47" spans="2:95" x14ac:dyDescent="0.25">
      <c r="B47" s="191"/>
      <c r="C47" s="34" t="s">
        <v>10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</row>
    <row r="48" spans="2:95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</row>
    <row r="49" spans="2:95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5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v>44197</v>
      </c>
      <c r="AH50" s="17">
        <v>44228</v>
      </c>
      <c r="AI50" s="17">
        <v>44256</v>
      </c>
      <c r="AJ50" s="17">
        <v>44287</v>
      </c>
      <c r="AK50" s="17">
        <v>44317</v>
      </c>
      <c r="AL50" s="17">
        <v>44348</v>
      </c>
      <c r="AM50" s="17">
        <v>44378</v>
      </c>
      <c r="AN50" s="17">
        <v>44409</v>
      </c>
      <c r="AO50" s="17">
        <v>44440</v>
      </c>
      <c r="AP50" s="17">
        <v>44470</v>
      </c>
      <c r="AQ50" s="17">
        <v>44501</v>
      </c>
      <c r="AR50" s="17">
        <v>44531</v>
      </c>
      <c r="AS50" s="128">
        <v>2021</v>
      </c>
      <c r="AT50" s="16">
        <v>44562</v>
      </c>
      <c r="AU50" s="16">
        <v>44593</v>
      </c>
      <c r="AV50" s="16">
        <v>44621</v>
      </c>
      <c r="AW50" s="16">
        <v>44652</v>
      </c>
      <c r="AX50" s="16">
        <v>44682</v>
      </c>
      <c r="AY50" s="16">
        <v>44713</v>
      </c>
      <c r="AZ50" s="16">
        <v>44743</v>
      </c>
      <c r="BA50" s="16">
        <v>44774</v>
      </c>
      <c r="BB50" s="16">
        <v>44805</v>
      </c>
      <c r="BC50" s="16">
        <v>44835</v>
      </c>
      <c r="BD50" s="16">
        <v>44866</v>
      </c>
      <c r="BE50" s="16">
        <v>44896</v>
      </c>
      <c r="BF50" s="129">
        <v>2022</v>
      </c>
      <c r="BG50" s="16">
        <v>44927</v>
      </c>
      <c r="BH50" s="16">
        <v>44958</v>
      </c>
      <c r="BI50" s="16">
        <v>44986</v>
      </c>
      <c r="BJ50" s="16">
        <v>45017</v>
      </c>
      <c r="BK50" s="16">
        <v>45047</v>
      </c>
      <c r="BL50" s="16">
        <v>45078</v>
      </c>
      <c r="BM50" s="16">
        <v>45108</v>
      </c>
      <c r="BN50" s="16">
        <v>45139</v>
      </c>
      <c r="BO50" s="16">
        <v>45170</v>
      </c>
      <c r="BP50" s="16">
        <v>45200</v>
      </c>
      <c r="BQ50" s="16">
        <v>45231</v>
      </c>
      <c r="BR50" s="16" t="s">
        <v>190</v>
      </c>
      <c r="BS50" s="110" t="s">
        <v>203</v>
      </c>
      <c r="BT50" s="110" t="s">
        <v>191</v>
      </c>
      <c r="BU50" s="110" t="s">
        <v>192</v>
      </c>
      <c r="BV50" s="110" t="s">
        <v>193</v>
      </c>
      <c r="BW50" s="110" t="s">
        <v>194</v>
      </c>
      <c r="BX50" s="110" t="s">
        <v>195</v>
      </c>
      <c r="BY50" s="84" t="s">
        <v>196</v>
      </c>
      <c r="BZ50" s="84" t="s">
        <v>197</v>
      </c>
      <c r="CA50" s="84" t="s">
        <v>198</v>
      </c>
      <c r="CB50" s="84" t="s">
        <v>199</v>
      </c>
      <c r="CC50" s="84" t="s">
        <v>200</v>
      </c>
      <c r="CD50" s="84" t="s">
        <v>201</v>
      </c>
      <c r="CE50" s="84" t="s">
        <v>132</v>
      </c>
      <c r="CF50" s="84" t="s">
        <v>176</v>
      </c>
      <c r="CG50" s="84" t="s">
        <v>175</v>
      </c>
      <c r="CH50" s="84" t="s">
        <v>179</v>
      </c>
      <c r="CI50" s="84" t="s">
        <v>180</v>
      </c>
      <c r="CJ50" s="84" t="s">
        <v>181</v>
      </c>
      <c r="CK50" s="84" t="s">
        <v>182</v>
      </c>
      <c r="CL50" s="84" t="s">
        <v>183</v>
      </c>
      <c r="CM50" s="84" t="s">
        <v>184</v>
      </c>
      <c r="CN50" s="84" t="s">
        <v>186</v>
      </c>
      <c r="CO50" s="84" t="s">
        <v>187</v>
      </c>
      <c r="CP50" s="84" t="s">
        <v>188</v>
      </c>
      <c r="CQ50" s="84" t="s">
        <v>202</v>
      </c>
    </row>
    <row r="51" spans="2:95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</row>
    <row r="52" spans="2:95" x14ac:dyDescent="0.25">
      <c r="B52" s="185"/>
      <c r="C52" s="34" t="s">
        <v>4</v>
      </c>
      <c r="D52" s="23">
        <f t="shared" ref="D52:Q52" si="212">+(D51/D9)*100</f>
        <v>81.642976945993055</v>
      </c>
      <c r="E52" s="23">
        <f t="shared" si="212"/>
        <v>80.828926664391446</v>
      </c>
      <c r="F52" s="23">
        <f t="shared" si="212"/>
        <v>85.816130896287319</v>
      </c>
      <c r="G52" s="23">
        <f t="shared" si="212"/>
        <v>87.186321431091883</v>
      </c>
      <c r="H52" s="23">
        <f t="shared" si="212"/>
        <v>86.987268652287398</v>
      </c>
      <c r="I52" s="23">
        <f t="shared" si="212"/>
        <v>86.010317469013415</v>
      </c>
      <c r="J52" s="23">
        <f t="shared" si="212"/>
        <v>86.61054345250831</v>
      </c>
      <c r="K52" s="23">
        <f t="shared" si="212"/>
        <v>87.240360385472144</v>
      </c>
      <c r="L52" s="23">
        <f t="shared" si="212"/>
        <v>86.045638179266632</v>
      </c>
      <c r="M52" s="23">
        <f t="shared" si="212"/>
        <v>84.854555337296659</v>
      </c>
      <c r="N52" s="23">
        <f t="shared" si="212"/>
        <v>85.144362056557981</v>
      </c>
      <c r="O52" s="23">
        <f t="shared" si="212"/>
        <v>86.002650709671883</v>
      </c>
      <c r="P52" s="23">
        <f t="shared" si="212"/>
        <v>85.888902091341663</v>
      </c>
      <c r="Q52" s="23">
        <f t="shared" si="212"/>
        <v>81.575891200080406</v>
      </c>
      <c r="R52" s="23">
        <f t="shared" ref="R52" si="213">+(R51/R9)*100</f>
        <v>88.46214421217546</v>
      </c>
      <c r="S52" s="88">
        <f t="shared" ref="S52" si="214">+(S51/S9)*100</f>
        <v>81.395085901864434</v>
      </c>
      <c r="T52" s="23">
        <f t="shared" ref="T52:U52" si="215">+(T51/T9)*100</f>
        <v>96.119194872385279</v>
      </c>
      <c r="U52" s="23">
        <f t="shared" si="215"/>
        <v>92.057999423288322</v>
      </c>
      <c r="V52" s="23">
        <f t="shared" ref="V52" si="216">+(V51/V9)*100</f>
        <v>91.029233244635805</v>
      </c>
      <c r="W52" s="23">
        <f t="shared" ref="W52:X52" si="217">+(W51/W9)*100</f>
        <v>85.657437213612113</v>
      </c>
      <c r="X52" s="23">
        <f t="shared" si="217"/>
        <v>92.051572460565524</v>
      </c>
      <c r="Y52" s="23">
        <f t="shared" ref="Y52:Z52" si="218">+(Y51/Y9)*100</f>
        <v>68.456495691266909</v>
      </c>
      <c r="Z52" s="23">
        <f t="shared" si="218"/>
        <v>84.039814232070782</v>
      </c>
      <c r="AA52" s="23">
        <f t="shared" ref="AA52:AB52" si="219">+(AA51/AA9)*100</f>
        <v>89.297588383604491</v>
      </c>
      <c r="AB52" s="23">
        <f t="shared" si="219"/>
        <v>90.524925562927692</v>
      </c>
      <c r="AC52" s="23">
        <f t="shared" ref="AC52:AD52" si="220">+(AC51/AC9)*100</f>
        <v>89.159160255329013</v>
      </c>
      <c r="AD52" s="23">
        <f t="shared" si="220"/>
        <v>96.871449633505662</v>
      </c>
      <c r="AE52" s="23">
        <f t="shared" ref="AE52:AF52" si="221">+(AE51/AE9)*100</f>
        <v>67.127301091506894</v>
      </c>
      <c r="AF52" s="23">
        <f t="shared" si="221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</row>
    <row r="53" spans="2:95" x14ac:dyDescent="0.25">
      <c r="B53" s="185"/>
      <c r="C53" s="34" t="s">
        <v>1</v>
      </c>
      <c r="D53" s="23">
        <f t="shared" ref="D53:P53" si="222">+(D51/D124)*100</f>
        <v>2.0905351355003137</v>
      </c>
      <c r="E53" s="23">
        <f t="shared" si="222"/>
        <v>1.9872006010371053</v>
      </c>
      <c r="F53" s="23">
        <f t="shared" si="222"/>
        <v>1.9214082778180435</v>
      </c>
      <c r="G53" s="23">
        <f t="shared" si="222"/>
        <v>1.6173351064215449</v>
      </c>
      <c r="H53" s="23">
        <f t="shared" si="222"/>
        <v>1.2069412199641092</v>
      </c>
      <c r="I53" s="23">
        <f t="shared" si="222"/>
        <v>1.5851073945325689</v>
      </c>
      <c r="J53" s="23">
        <f t="shared" si="222"/>
        <v>1.2907805501597602</v>
      </c>
      <c r="K53" s="23">
        <f t="shared" si="222"/>
        <v>1.1056030382710686</v>
      </c>
      <c r="L53" s="23">
        <f t="shared" si="222"/>
        <v>1.020306630232823</v>
      </c>
      <c r="M53" s="23">
        <f t="shared" si="222"/>
        <v>0.80733155441357274</v>
      </c>
      <c r="N53" s="23">
        <f t="shared" si="222"/>
        <v>0.96736338881932227</v>
      </c>
      <c r="O53" s="23">
        <f t="shared" si="222"/>
        <v>1.1225022204469932</v>
      </c>
      <c r="P53" s="23">
        <f t="shared" si="222"/>
        <v>1.5169697703056615</v>
      </c>
      <c r="Q53" s="23">
        <f t="shared" ref="Q53" si="223">+(Q51/Q48)*100</f>
        <v>1.410272396432122</v>
      </c>
      <c r="R53" s="23">
        <f t="shared" ref="R53" si="224">+(R51/R48)*100</f>
        <v>1.4072750383592596</v>
      </c>
      <c r="S53" s="88">
        <f t="shared" ref="S53" si="225">+(S51/S48)*100</f>
        <v>1.4914194425198344</v>
      </c>
      <c r="T53" s="23">
        <f t="shared" ref="T53:U53" si="226">+(T51/T48)*100</f>
        <v>6.5661512883914225E-2</v>
      </c>
      <c r="U53" s="23">
        <f t="shared" si="226"/>
        <v>0.16052604107453336</v>
      </c>
      <c r="V53" s="23">
        <f t="shared" ref="V53" si="227">+(V51/V48)*100</f>
        <v>0.23573427252811568</v>
      </c>
      <c r="W53" s="23">
        <f t="shared" ref="W53:X53" si="228">+(W51/W48)*100</f>
        <v>0.12767174459236202</v>
      </c>
      <c r="X53" s="23">
        <f t="shared" si="228"/>
        <v>0.28674651331650081</v>
      </c>
      <c r="Y53" s="23">
        <f t="shared" ref="Y53:Z53" si="229">+(Y51/Y48)*100</f>
        <v>3.5003552029757079E-2</v>
      </c>
      <c r="Z53" s="23">
        <f t="shared" si="229"/>
        <v>6.1917930938642216E-2</v>
      </c>
      <c r="AA53" s="23">
        <f t="shared" ref="AA53:AB53" si="230">+(AA51/AA48)*100</f>
        <v>0.12670211111078447</v>
      </c>
      <c r="AB53" s="23">
        <f t="shared" si="230"/>
        <v>0.22713822450119928</v>
      </c>
      <c r="AC53" s="23">
        <f t="shared" ref="AC53:AD53" si="231">+(AC51/AC48)*100</f>
        <v>0.19899027063239108</v>
      </c>
      <c r="AD53" s="23">
        <f t="shared" si="231"/>
        <v>0.14241264042822058</v>
      </c>
      <c r="AE53" s="23">
        <f t="shared" ref="AE53:AF53" si="232">+(AE51/AE48)*100</f>
        <v>4.4281048203822886E-2</v>
      </c>
      <c r="AF53" s="23">
        <f t="shared" si="232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</row>
    <row r="54" spans="2:95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</row>
    <row r="55" spans="2:95" x14ac:dyDescent="0.25">
      <c r="B55" s="185"/>
      <c r="C55" s="34" t="s">
        <v>13</v>
      </c>
      <c r="D55" s="23">
        <f t="shared" ref="D55:Q55" si="233">+(D54/D51)*100</f>
        <v>83.729348478457908</v>
      </c>
      <c r="E55" s="23">
        <f t="shared" si="233"/>
        <v>83.255109467409284</v>
      </c>
      <c r="F55" s="23">
        <f t="shared" si="233"/>
        <v>83.371962035040141</v>
      </c>
      <c r="G55" s="23">
        <f t="shared" si="233"/>
        <v>81.31229857844329</v>
      </c>
      <c r="H55" s="23">
        <f t="shared" si="233"/>
        <v>82.583027956233707</v>
      </c>
      <c r="I55" s="23">
        <f t="shared" si="233"/>
        <v>74.771217591339379</v>
      </c>
      <c r="J55" s="23">
        <f t="shared" si="233"/>
        <v>66.371297306376974</v>
      </c>
      <c r="K55" s="23">
        <f t="shared" si="233"/>
        <v>65.473519151477134</v>
      </c>
      <c r="L55" s="23">
        <f t="shared" si="233"/>
        <v>73.951324863801275</v>
      </c>
      <c r="M55" s="23">
        <f t="shared" si="233"/>
        <v>76.672262363598179</v>
      </c>
      <c r="N55" s="23">
        <f t="shared" si="233"/>
        <v>61.752358335295796</v>
      </c>
      <c r="O55" s="23">
        <f t="shared" si="233"/>
        <v>67.294435397261211</v>
      </c>
      <c r="P55" s="23">
        <f t="shared" si="233"/>
        <v>61.672441482993698</v>
      </c>
      <c r="Q55" s="23">
        <f t="shared" si="233"/>
        <v>67.746361517626326</v>
      </c>
      <c r="R55" s="23">
        <f t="shared" ref="R55" si="234">+(R54/R51)*100</f>
        <v>71.419753662041501</v>
      </c>
      <c r="S55" s="88">
        <f t="shared" ref="S55" si="235">+(S54/S51)*100</f>
        <v>80.782665454368853</v>
      </c>
      <c r="T55" s="23">
        <f t="shared" ref="T55:U55" si="236">+(T54/T51)*100</f>
        <v>93.905693709206176</v>
      </c>
      <c r="U55" s="23">
        <f t="shared" si="236"/>
        <v>17.907061679116275</v>
      </c>
      <c r="V55" s="23">
        <f t="shared" ref="V55" si="237">+(V54/V51)*100</f>
        <v>93.475882171733133</v>
      </c>
      <c r="W55" s="23">
        <f t="shared" ref="W55:X55" si="238">+(W54/W51)*100</f>
        <v>97.662776953976362</v>
      </c>
      <c r="X55" s="23">
        <f t="shared" si="238"/>
        <v>41.693708395187635</v>
      </c>
      <c r="Y55" s="23">
        <f t="shared" ref="Y55:Z55" si="239">+(Y54/Y51)*100</f>
        <v>83.478098142855998</v>
      </c>
      <c r="Z55" s="23">
        <f t="shared" si="239"/>
        <v>93.902514069215542</v>
      </c>
      <c r="AA55" s="23">
        <f t="shared" ref="AA55:AB55" si="240">+(AA54/AA51)*100</f>
        <v>96.988419810843155</v>
      </c>
      <c r="AB55" s="23">
        <f t="shared" si="240"/>
        <v>99.290134834135884</v>
      </c>
      <c r="AC55" s="23">
        <f t="shared" ref="AC55:AD55" si="241">+(AC54/AC51)*100</f>
        <v>96.903016318958763</v>
      </c>
      <c r="AD55" s="23">
        <f t="shared" si="241"/>
        <v>86.899898615290098</v>
      </c>
      <c r="AE55" s="23">
        <f t="shared" ref="AE55:AF55" si="242">+(AE54/AE51)*100</f>
        <v>76.618435674584106</v>
      </c>
      <c r="AF55" s="23">
        <f t="shared" si="242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</row>
    <row r="56" spans="2:95" x14ac:dyDescent="0.25">
      <c r="B56" s="185"/>
      <c r="C56" s="34" t="s">
        <v>4</v>
      </c>
      <c r="D56" s="23">
        <f t="shared" ref="D56:Q56" si="243">+(D54/D9)*100</f>
        <v>68.359132675297587</v>
      </c>
      <c r="E56" s="23">
        <f t="shared" si="243"/>
        <v>67.29421137577107</v>
      </c>
      <c r="F56" s="23">
        <f t="shared" si="243"/>
        <v>71.546592070793011</v>
      </c>
      <c r="G56" s="23">
        <f t="shared" si="243"/>
        <v>70.893202001610717</v>
      </c>
      <c r="H56" s="23">
        <f t="shared" si="243"/>
        <v>71.836720389482622</v>
      </c>
      <c r="I56" s="23">
        <f t="shared" si="243"/>
        <v>64.310961625757798</v>
      </c>
      <c r="J56" s="23">
        <f t="shared" si="243"/>
        <v>57.484541293533113</v>
      </c>
      <c r="K56" s="23">
        <f t="shared" si="243"/>
        <v>57.119334064799766</v>
      </c>
      <c r="L56" s="23">
        <f t="shared" si="243"/>
        <v>63.63188942108048</v>
      </c>
      <c r="M56" s="23">
        <f t="shared" si="243"/>
        <v>65.059907295676695</v>
      </c>
      <c r="N56" s="23">
        <f t="shared" si="243"/>
        <v>52.578651559467318</v>
      </c>
      <c r="O56" s="23">
        <f t="shared" si="243"/>
        <v>57.87499822175235</v>
      </c>
      <c r="P56" s="23">
        <f t="shared" si="243"/>
        <v>52.96978288266844</v>
      </c>
      <c r="Q56" s="23">
        <f t="shared" si="243"/>
        <v>55.264698163631998</v>
      </c>
      <c r="R56" s="23">
        <f t="shared" ref="R56" si="244">+(R54/R9)*100</f>
        <v>63.179445480495609</v>
      </c>
      <c r="S56" s="88">
        <f t="shared" ref="S56" si="245">+(S54/S9)*100</f>
        <v>65.753119940399301</v>
      </c>
      <c r="T56" s="23">
        <f t="shared" ref="T56:U56" si="246">+(T54/T9)*100</f>
        <v>90.261396732617143</v>
      </c>
      <c r="U56" s="23">
        <f t="shared" si="246"/>
        <v>16.484882737288746</v>
      </c>
      <c r="V56" s="23">
        <f t="shared" ref="V56" si="247">+(V54/V9)*100</f>
        <v>85.090378809587889</v>
      </c>
      <c r="W56" s="23">
        <f t="shared" ref="W56:X56" si="248">+(W54/W9)*100</f>
        <v>83.655431850422332</v>
      </c>
      <c r="X56" s="23">
        <f t="shared" si="248"/>
        <v>38.37971419489304</v>
      </c>
      <c r="Y56" s="23">
        <f t="shared" ref="Y56:Z56" si="249">+(Y54/Y9)*100</f>
        <v>57.146180658315771</v>
      </c>
      <c r="Z56" s="23">
        <f t="shared" si="249"/>
        <v>78.915498383012874</v>
      </c>
      <c r="AA56" s="23">
        <f t="shared" ref="AA56:AB56" si="250">+(AA54/AA9)*100</f>
        <v>86.608319902449026</v>
      </c>
      <c r="AB56" s="23">
        <f t="shared" si="250"/>
        <v>89.882320649932041</v>
      </c>
      <c r="AC56" s="23">
        <f t="shared" ref="AC56:AD56" si="251">+(AC54/AC9)*100</f>
        <v>86.397915612068061</v>
      </c>
      <c r="AD56" s="23">
        <f t="shared" si="251"/>
        <v>84.181191518678219</v>
      </c>
      <c r="AE56" s="23">
        <f t="shared" ref="AE56:AF56" si="252">+(AE54/AE9)*100</f>
        <v>51.431888006880598</v>
      </c>
      <c r="AF56" s="23">
        <f t="shared" si="252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</row>
    <row r="57" spans="2:95" x14ac:dyDescent="0.25">
      <c r="B57" s="185"/>
      <c r="C57" s="34" t="s">
        <v>1</v>
      </c>
      <c r="D57" s="23">
        <f t="shared" ref="D57:P57" si="253">+(D54/D124)*100</f>
        <v>1.7503914486676597</v>
      </c>
      <c r="E57" s="23">
        <f t="shared" si="253"/>
        <v>1.6544460357304571</v>
      </c>
      <c r="F57" s="23">
        <f t="shared" si="253"/>
        <v>1.6019157799205777</v>
      </c>
      <c r="G57" s="23">
        <f t="shared" si="253"/>
        <v>1.3150923507474699</v>
      </c>
      <c r="H57" s="23">
        <f t="shared" si="253"/>
        <v>0.99672860509826855</v>
      </c>
      <c r="I57" s="23">
        <f t="shared" si="253"/>
        <v>1.1852040990223573</v>
      </c>
      <c r="J57" s="23">
        <f t="shared" si="253"/>
        <v>0.85670779651942275</v>
      </c>
      <c r="K57" s="23">
        <f t="shared" si="253"/>
        <v>0.72387721700172125</v>
      </c>
      <c r="L57" s="23">
        <f t="shared" si="253"/>
        <v>0.75453027073037848</v>
      </c>
      <c r="M57" s="23">
        <f t="shared" si="253"/>
        <v>0.61899936754408991</v>
      </c>
      <c r="N57" s="23">
        <f t="shared" si="253"/>
        <v>0.59736970626816865</v>
      </c>
      <c r="O57" s="23">
        <f t="shared" si="253"/>
        <v>0.75538153157152443</v>
      </c>
      <c r="P57" s="23">
        <f t="shared" si="253"/>
        <v>0.935552293906463</v>
      </c>
      <c r="Q57" s="23">
        <f t="shared" ref="Q57" si="254">+(Q54/Q48)*100</f>
        <v>0.95540823607019754</v>
      </c>
      <c r="R57" s="23">
        <f t="shared" ref="R57" si="255">+(R54/R48)*100</f>
        <v>1.0050723657435832</v>
      </c>
      <c r="S57" s="88">
        <f t="shared" ref="S57" si="256">+(S54/S48)*100</f>
        <v>1.2048083787722108</v>
      </c>
      <c r="T57" s="23">
        <f t="shared" ref="T57:U57" si="257">+(T54/T48)*100</f>
        <v>6.1659899173599431E-2</v>
      </c>
      <c r="U57" s="23">
        <f t="shared" si="257"/>
        <v>2.8745497186260214E-2</v>
      </c>
      <c r="V57" s="23">
        <f t="shared" ref="V57" si="258">+(V54/V48)*100</f>
        <v>0.2203546908267737</v>
      </c>
      <c r="W57" s="23">
        <f t="shared" ref="W57:X57" si="259">+(W54/W48)*100</f>
        <v>0.1246877711544889</v>
      </c>
      <c r="X57" s="23">
        <f t="shared" si="259"/>
        <v>0.11955525509554973</v>
      </c>
      <c r="Y57" s="23">
        <f t="shared" ref="Y57:Z57" si="260">+(Y54/Y48)*100</f>
        <v>2.9220299516886275E-2</v>
      </c>
      <c r="Z57" s="23">
        <f t="shared" si="260"/>
        <v>5.8142493811025667E-2</v>
      </c>
      <c r="AA57" s="23">
        <f t="shared" ref="AA57:AB57" si="261">+(AA54/AA48)*100</f>
        <v>0.12288637543332859</v>
      </c>
      <c r="AB57" s="23">
        <f t="shared" si="261"/>
        <v>0.22552584936710299</v>
      </c>
      <c r="AC57" s="23">
        <f t="shared" ref="AC57:AD57" si="262">+(AC54/AC48)*100</f>
        <v>0.19282757442404613</v>
      </c>
      <c r="AD57" s="23">
        <f t="shared" si="262"/>
        <v>0.1237564401474813</v>
      </c>
      <c r="AE57" s="23">
        <f t="shared" ref="AE57:AF57" si="263">+(AE54/AE48)*100</f>
        <v>3.3927446434077621E-2</v>
      </c>
      <c r="AF57" s="23">
        <f t="shared" si="263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</row>
    <row r="58" spans="2:95" x14ac:dyDescent="0.25">
      <c r="B58" s="185"/>
      <c r="C58" s="48" t="s">
        <v>8</v>
      </c>
      <c r="D58" s="31">
        <f t="shared" ref="D58:P58" si="264">+D54-D62-D66</f>
        <v>160.25225617999999</v>
      </c>
      <c r="E58" s="31">
        <f t="shared" si="264"/>
        <v>151.65030891999993</v>
      </c>
      <c r="F58" s="31">
        <f t="shared" si="264"/>
        <v>169.17936101000012</v>
      </c>
      <c r="G58" s="31">
        <f t="shared" si="264"/>
        <v>186.4270727899999</v>
      </c>
      <c r="H58" s="31">
        <f t="shared" si="264"/>
        <v>201.86448329999993</v>
      </c>
      <c r="I58" s="31">
        <f t="shared" si="264"/>
        <v>213.07048647000005</v>
      </c>
      <c r="J58" s="31">
        <f t="shared" si="264"/>
        <v>218.53345323999991</v>
      </c>
      <c r="K58" s="31">
        <f t="shared" si="264"/>
        <v>214.96537577999996</v>
      </c>
      <c r="L58" s="31">
        <f t="shared" si="264"/>
        <v>209.66536030999998</v>
      </c>
      <c r="M58" s="31">
        <f t="shared" si="264"/>
        <v>196.15502493</v>
      </c>
      <c r="N58" s="31">
        <f t="shared" si="264"/>
        <v>197.76342384000009</v>
      </c>
      <c r="O58" s="31">
        <f t="shared" si="264"/>
        <v>260.73906580999989</v>
      </c>
      <c r="P58" s="31">
        <f t="shared" si="264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</row>
    <row r="59" spans="2:95" x14ac:dyDescent="0.25">
      <c r="B59" s="185"/>
      <c r="C59" s="34" t="s">
        <v>14</v>
      </c>
      <c r="D59" s="23">
        <f>+(D58/D51)*100</f>
        <v>79.385238259721163</v>
      </c>
      <c r="E59" s="23">
        <f t="shared" ref="E59:Q59" si="265">+(E58/E51)*100</f>
        <v>70.768797292038073</v>
      </c>
      <c r="F59" s="23">
        <f t="shared" si="265"/>
        <v>65.467209023645552</v>
      </c>
      <c r="G59" s="23">
        <f t="shared" si="265"/>
        <v>64.354462448053226</v>
      </c>
      <c r="H59" s="23">
        <f t="shared" si="265"/>
        <v>67.941016167073286</v>
      </c>
      <c r="I59" s="23">
        <f t="shared" si="265"/>
        <v>60.033767792528458</v>
      </c>
      <c r="J59" s="23">
        <f t="shared" si="265"/>
        <v>62.164212381260377</v>
      </c>
      <c r="K59" s="23">
        <f t="shared" si="265"/>
        <v>57.485133500609408</v>
      </c>
      <c r="L59" s="23">
        <f t="shared" si="265"/>
        <v>61.522923731083793</v>
      </c>
      <c r="M59" s="23">
        <f t="shared" si="265"/>
        <v>63.218183705107492</v>
      </c>
      <c r="N59" s="23">
        <f t="shared" si="265"/>
        <v>51.000353624230911</v>
      </c>
      <c r="O59" s="23">
        <f t="shared" si="265"/>
        <v>63.932706988845297</v>
      </c>
      <c r="P59" s="23">
        <f t="shared" si="265"/>
        <v>54.216881039739192</v>
      </c>
      <c r="Q59" s="23">
        <f t="shared" si="265"/>
        <v>37.859927324285977</v>
      </c>
      <c r="R59" s="23">
        <f t="shared" ref="R59" si="266">+(R58/R51)*100</f>
        <v>42.533913806292681</v>
      </c>
      <c r="S59" s="88">
        <f t="shared" ref="S59" si="267">+(S58/S51)*100</f>
        <v>46.432767217355199</v>
      </c>
      <c r="T59" s="23">
        <f t="shared" ref="T59:U59" si="268">+(T58/T51)*100</f>
        <v>18.413984265739597</v>
      </c>
      <c r="U59" s="23">
        <f t="shared" si="268"/>
        <v>17.907061679116275</v>
      </c>
      <c r="V59" s="23">
        <f t="shared" ref="V59" si="269">+(V58/V51)*100</f>
        <v>32.576310060786675</v>
      </c>
      <c r="W59" s="23">
        <f t="shared" ref="W59:X59" si="270">+(W58/W51)*100</f>
        <v>65.375585669363133</v>
      </c>
      <c r="X59" s="23">
        <f t="shared" si="270"/>
        <v>37.360945322184094</v>
      </c>
      <c r="Y59" s="23">
        <f t="shared" ref="Y59:Z59" si="271">+(Y58/Y51)*100</f>
        <v>83.47809814285597</v>
      </c>
      <c r="Z59" s="23">
        <f t="shared" si="271"/>
        <v>13.846546805662333</v>
      </c>
      <c r="AA59" s="23">
        <f t="shared" ref="AA59:AB59" si="272">+(AA58/AA51)*100</f>
        <v>30.835382529808253</v>
      </c>
      <c r="AB59" s="23">
        <f t="shared" si="272"/>
        <v>36.0858179016872</v>
      </c>
      <c r="AC59" s="23">
        <f t="shared" ref="AC59:AD59" si="273">+(AC58/AC51)*100</f>
        <v>42.007219808842116</v>
      </c>
      <c r="AD59" s="23">
        <f t="shared" si="273"/>
        <v>72.941902170052103</v>
      </c>
      <c r="AE59" s="23">
        <f t="shared" ref="AE59:AF59" si="274">+(AE58/AE51)*100</f>
        <v>76.61843567458412</v>
      </c>
      <c r="AF59" s="23">
        <f t="shared" si="274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</row>
    <row r="60" spans="2:95" x14ac:dyDescent="0.25">
      <c r="B60" s="185"/>
      <c r="C60" s="34" t="s">
        <v>9</v>
      </c>
      <c r="D60" s="23">
        <f t="shared" ref="D60:Q60" si="275">+(D58/D9)*100</f>
        <v>64.812471770905816</v>
      </c>
      <c r="E60" s="23">
        <f t="shared" si="275"/>
        <v>57.201659264453298</v>
      </c>
      <c r="F60" s="23">
        <f t="shared" si="275"/>
        <v>56.181425789877693</v>
      </c>
      <c r="G60" s="23">
        <f t="shared" si="275"/>
        <v>56.108288485211013</v>
      </c>
      <c r="H60" s="23">
        <f t="shared" si="275"/>
        <v>59.100034258346057</v>
      </c>
      <c r="I60" s="23">
        <f t="shared" si="275"/>
        <v>51.635234266964062</v>
      </c>
      <c r="J60" s="23">
        <f t="shared" si="275"/>
        <v>53.840762176381062</v>
      </c>
      <c r="K60" s="23">
        <f t="shared" si="275"/>
        <v>50.150237634001428</v>
      </c>
      <c r="L60" s="23">
        <f t="shared" si="275"/>
        <v>52.937792350954517</v>
      </c>
      <c r="M60" s="23">
        <f t="shared" si="275"/>
        <v>53.643508675284288</v>
      </c>
      <c r="N60" s="23">
        <f t="shared" si="275"/>
        <v>43.423925739940053</v>
      </c>
      <c r="O60" s="23">
        <f t="shared" si="275"/>
        <v>54.983822680854601</v>
      </c>
      <c r="P60" s="23">
        <f t="shared" si="275"/>
        <v>46.566283873200767</v>
      </c>
      <c r="Q60" s="23">
        <f t="shared" si="275"/>
        <v>30.884573122489044</v>
      </c>
      <c r="R60" s="23">
        <f t="shared" ref="R60" si="276">+(R58/R9)*100</f>
        <v>37.626412170405047</v>
      </c>
      <c r="S60" s="88">
        <f t="shared" ref="S60" si="277">+(S58/S9)*100</f>
        <v>37.793990763179011</v>
      </c>
      <c r="T60" s="23">
        <f t="shared" ref="T60:U60" si="278">+(T58/T9)*100</f>
        <v>17.699373420156608</v>
      </c>
      <c r="U60" s="23">
        <f t="shared" si="278"/>
        <v>16.484882737288746</v>
      </c>
      <c r="V60" s="23">
        <f t="shared" ref="V60" si="279">+(V58/V9)*100</f>
        <v>29.653965267729259</v>
      </c>
      <c r="W60" s="23">
        <f t="shared" ref="W60:X60" si="280">+(W58/W9)*100</f>
        <v>55.999051247765919</v>
      </c>
      <c r="X60" s="23">
        <f t="shared" si="280"/>
        <v>34.391337655202555</v>
      </c>
      <c r="Y60" s="23">
        <f t="shared" ref="Y60:Z60" si="281">+(Y58/Y9)*100</f>
        <v>57.146180658315757</v>
      </c>
      <c r="Z60" s="23">
        <f t="shared" si="281"/>
        <v>11.636612213035354</v>
      </c>
      <c r="AA60" s="23">
        <f t="shared" ref="AA60:AB60" si="282">+(AA58/AA9)*100</f>
        <v>27.535252967978057</v>
      </c>
      <c r="AB60" s="23">
        <f t="shared" si="282"/>
        <v>32.666659794275979</v>
      </c>
      <c r="AC60" s="23">
        <f t="shared" ref="AC60:AD60" si="283">+(AC58/AC9)*100</f>
        <v>37.453284428173852</v>
      </c>
      <c r="AD60" s="23">
        <f t="shared" si="283"/>
        <v>70.659878022382998</v>
      </c>
      <c r="AE60" s="23">
        <f t="shared" ref="AE60:AF60" si="284">+(AE58/AE9)*100</f>
        <v>51.431888006880612</v>
      </c>
      <c r="AF60" s="23">
        <f t="shared" si="284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</row>
    <row r="61" spans="2:95" x14ac:dyDescent="0.25">
      <c r="B61" s="185"/>
      <c r="C61" s="34" t="s">
        <v>10</v>
      </c>
      <c r="D61" s="23">
        <f t="shared" ref="D61:P61" si="285">+(D58/D124)*100</f>
        <v>1.6595762982201088</v>
      </c>
      <c r="E61" s="23">
        <f t="shared" si="285"/>
        <v>1.4063179651341109</v>
      </c>
      <c r="F61" s="23">
        <f t="shared" si="285"/>
        <v>1.2578923734367669</v>
      </c>
      <c r="G61" s="23">
        <f t="shared" si="285"/>
        <v>1.0408273137212347</v>
      </c>
      <c r="H61" s="23">
        <f t="shared" si="285"/>
        <v>0.82000812938288692</v>
      </c>
      <c r="I61" s="23">
        <f t="shared" si="285"/>
        <v>0.9515996924958805</v>
      </c>
      <c r="J61" s="23">
        <f t="shared" si="285"/>
        <v>0.80240356257731438</v>
      </c>
      <c r="K61" s="23">
        <f t="shared" si="285"/>
        <v>0.63555738253691751</v>
      </c>
      <c r="L61" s="23">
        <f t="shared" si="285"/>
        <v>0.62772246994133063</v>
      </c>
      <c r="M61" s="23">
        <f t="shared" si="285"/>
        <v>0.51038034517847219</v>
      </c>
      <c r="N61" s="23">
        <f t="shared" si="285"/>
        <v>0.49335874912919814</v>
      </c>
      <c r="O61" s="23">
        <f t="shared" si="285"/>
        <v>0.71764605554165839</v>
      </c>
      <c r="P61" s="23">
        <f t="shared" si="285"/>
        <v>0.82245369577542538</v>
      </c>
      <c r="Q61" s="23">
        <f t="shared" ref="Q61" si="286">+(Q58/Q48)*100</f>
        <v>0.53392810436366767</v>
      </c>
      <c r="R61" s="23">
        <f t="shared" ref="R61" si="287">+(R58/R48)*100</f>
        <v>0.59856915183319981</v>
      </c>
      <c r="S61" s="88">
        <f t="shared" ref="S61" si="288">+(S58/S48)*100</f>
        <v>0.69250731797961129</v>
      </c>
      <c r="T61" s="23">
        <f t="shared" ref="T61:U61" si="289">+(T58/T48)*100</f>
        <v>1.2090900651090541E-2</v>
      </c>
      <c r="U61" s="23">
        <f t="shared" si="289"/>
        <v>2.8745497186260221E-2</v>
      </c>
      <c r="V61" s="23">
        <f t="shared" ref="V61" si="290">+(V58/V48)*100</f>
        <v>7.6793527538298822E-2</v>
      </c>
      <c r="W61" s="23">
        <f t="shared" ref="W61:X61" si="291">+(W58/W48)*100</f>
        <v>8.3466150761550131E-2</v>
      </c>
      <c r="X61" s="23">
        <f t="shared" si="291"/>
        <v>0.1071312080534472</v>
      </c>
      <c r="Y61" s="23">
        <f t="shared" ref="Y61:Z61" si="292">+(Y58/Y48)*100</f>
        <v>2.9220299516886272E-2</v>
      </c>
      <c r="Z61" s="23">
        <f t="shared" si="292"/>
        <v>8.5734952885167734E-3</v>
      </c>
      <c r="AA61" s="23">
        <f t="shared" ref="AA61:AB61" si="293">+(AA58/AA48)*100</f>
        <v>3.9069080634353076E-2</v>
      </c>
      <c r="AB61" s="23">
        <f t="shared" si="293"/>
        <v>8.1964686078628224E-2</v>
      </c>
      <c r="AC61" s="23">
        <f t="shared" ref="AC61:AD61" si="294">+(AC58/AC48)*100</f>
        <v>8.3590280382758328E-2</v>
      </c>
      <c r="AD61" s="23">
        <f t="shared" si="294"/>
        <v>0.10387848885894072</v>
      </c>
      <c r="AE61" s="23">
        <f t="shared" ref="AE61:AF61" si="295">+(AE58/AE48)*100</f>
        <v>3.3927446434077628E-2</v>
      </c>
      <c r="AF61" s="23">
        <f t="shared" si="295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</row>
    <row r="62" spans="2:95" x14ac:dyDescent="0.25">
      <c r="B62" s="185"/>
      <c r="C62" s="48" t="s">
        <v>99</v>
      </c>
      <c r="D62" s="31">
        <f t="shared" ref="D62:O62" si="296">+D17</f>
        <v>8.7693062200000007</v>
      </c>
      <c r="E62" s="31">
        <f t="shared" si="296"/>
        <v>26.756892460000003</v>
      </c>
      <c r="F62" s="31">
        <f t="shared" si="296"/>
        <v>46.269189089999998</v>
      </c>
      <c r="G62" s="31">
        <f t="shared" si="296"/>
        <v>49.124794620000003</v>
      </c>
      <c r="H62" s="31">
        <f t="shared" si="296"/>
        <v>43.503943730000003</v>
      </c>
      <c r="I62" s="31">
        <f t="shared" si="296"/>
        <v>52.305822429999992</v>
      </c>
      <c r="J62" s="31">
        <f t="shared" si="296"/>
        <v>14.789679810000001</v>
      </c>
      <c r="K62" s="31">
        <f t="shared" si="296"/>
        <v>29.872529100000001</v>
      </c>
      <c r="L62" s="31">
        <f t="shared" si="296"/>
        <v>42.355028719999993</v>
      </c>
      <c r="M62" s="31">
        <f t="shared" si="296"/>
        <v>41.745665250000002</v>
      </c>
      <c r="N62" s="31">
        <f t="shared" si="296"/>
        <v>41.692912179999993</v>
      </c>
      <c r="O62" s="31">
        <f t="shared" si="296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</row>
    <row r="63" spans="2:95" x14ac:dyDescent="0.25">
      <c r="B63" s="185"/>
      <c r="C63" s="34" t="s">
        <v>14</v>
      </c>
      <c r="D63" s="23">
        <f>+(D62/D51)*100</f>
        <v>4.3441102187367342</v>
      </c>
      <c r="E63" s="23">
        <f t="shared" ref="E63:R63" si="297">+(E62/E51)*100</f>
        <v>12.486312175371221</v>
      </c>
      <c r="F63" s="23">
        <f t="shared" si="297"/>
        <v>17.904753011394579</v>
      </c>
      <c r="G63" s="23">
        <f t="shared" si="297"/>
        <v>16.957836130390056</v>
      </c>
      <c r="H63" s="23">
        <f t="shared" si="297"/>
        <v>14.642011789160424</v>
      </c>
      <c r="I63" s="23">
        <f t="shared" si="297"/>
        <v>14.737449798810918</v>
      </c>
      <c r="J63" s="23">
        <f t="shared" si="297"/>
        <v>4.2070849251166074</v>
      </c>
      <c r="K63" s="23">
        <f t="shared" si="297"/>
        <v>7.9883856508677225</v>
      </c>
      <c r="L63" s="23">
        <f t="shared" si="297"/>
        <v>12.428401132717482</v>
      </c>
      <c r="M63" s="23">
        <f t="shared" si="297"/>
        <v>13.45407865849069</v>
      </c>
      <c r="N63" s="23">
        <f t="shared" si="297"/>
        <v>10.75200471106489</v>
      </c>
      <c r="O63" s="23">
        <f t="shared" si="297"/>
        <v>3.3617284084159134</v>
      </c>
      <c r="P63" s="23">
        <f t="shared" si="297"/>
        <v>7.4555604432545151</v>
      </c>
      <c r="Q63" s="23">
        <f t="shared" si="297"/>
        <v>4.8984813058923571</v>
      </c>
      <c r="R63" s="23">
        <f t="shared" si="297"/>
        <v>4.6874553580344136</v>
      </c>
      <c r="S63" s="88">
        <f t="shared" ref="S63" si="298">+(S62/S51)*100</f>
        <v>2.2754941573175245</v>
      </c>
      <c r="T63" s="23">
        <f t="shared" ref="T63:U63" si="299">+(T62/T51)*100</f>
        <v>0</v>
      </c>
      <c r="U63" s="23">
        <f t="shared" si="299"/>
        <v>0</v>
      </c>
      <c r="V63" s="23">
        <f t="shared" ref="V63" si="300">+(V62/V51)*100</f>
        <v>0</v>
      </c>
      <c r="W63" s="23">
        <f t="shared" ref="W63:X63" si="301">+(W62/W51)*100</f>
        <v>0</v>
      </c>
      <c r="X63" s="23">
        <f t="shared" si="301"/>
        <v>0</v>
      </c>
      <c r="Y63" s="23">
        <f t="shared" ref="Y63:Z63" si="302">+(Y62/Y51)*100</f>
        <v>0</v>
      </c>
      <c r="Z63" s="23">
        <f t="shared" si="302"/>
        <v>0</v>
      </c>
      <c r="AA63" s="23">
        <f t="shared" ref="AA63:AB63" si="303">+(AA62/AA51)*100</f>
        <v>0</v>
      </c>
      <c r="AB63" s="23">
        <f t="shared" si="303"/>
        <v>0</v>
      </c>
      <c r="AC63" s="23">
        <f t="shared" ref="AC63:AD63" si="304">+(AC62/AC51)*100</f>
        <v>0</v>
      </c>
      <c r="AD63" s="23">
        <f t="shared" si="304"/>
        <v>0</v>
      </c>
      <c r="AE63" s="23">
        <f t="shared" ref="AE63:AF63" si="305">+(AE62/AE51)*100</f>
        <v>0</v>
      </c>
      <c r="AF63" s="23">
        <f t="shared" si="305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</row>
    <row r="64" spans="2:95" x14ac:dyDescent="0.25">
      <c r="B64" s="185"/>
      <c r="C64" s="34" t="s">
        <v>9</v>
      </c>
      <c r="D64" s="23">
        <f t="shared" ref="D64:R64" si="306">+(D62/D9)*100</f>
        <v>3.5466609043917607</v>
      </c>
      <c r="E64" s="23">
        <f t="shared" si="306"/>
        <v>10.092552111317785</v>
      </c>
      <c r="F64" s="23">
        <f t="shared" si="306"/>
        <v>15.365166280915318</v>
      </c>
      <c r="G64" s="23">
        <f t="shared" si="306"/>
        <v>14.784913516399708</v>
      </c>
      <c r="H64" s="23">
        <f t="shared" si="306"/>
        <v>12.736686131136571</v>
      </c>
      <c r="I64" s="23">
        <f t="shared" si="306"/>
        <v>12.675727358793749</v>
      </c>
      <c r="J64" s="23">
        <f t="shared" si="306"/>
        <v>3.6437791171520453</v>
      </c>
      <c r="K64" s="23">
        <f t="shared" si="306"/>
        <v>6.969096430798345</v>
      </c>
      <c r="L64" s="23">
        <f t="shared" si="306"/>
        <v>10.694097070125959</v>
      </c>
      <c r="M64" s="23">
        <f t="shared" si="306"/>
        <v>11.416398620392401</v>
      </c>
      <c r="N64" s="23">
        <f t="shared" si="306"/>
        <v>9.1547258195272612</v>
      </c>
      <c r="O64" s="23">
        <f t="shared" si="306"/>
        <v>2.8911755408977498</v>
      </c>
      <c r="P64" s="23">
        <f t="shared" si="306"/>
        <v>6.4034990094676685</v>
      </c>
      <c r="Q64" s="23">
        <f t="shared" si="306"/>
        <v>3.9959797805510275</v>
      </c>
      <c r="R64" s="23">
        <f t="shared" si="306"/>
        <v>4.1466235187057485</v>
      </c>
      <c r="S64" s="88">
        <f t="shared" ref="S64" si="307">+(S62/S9)*100</f>
        <v>1.8521404240405055</v>
      </c>
      <c r="T64" s="23">
        <f t="shared" ref="T64:U64" si="308">+(T62/T9)*100</f>
        <v>0</v>
      </c>
      <c r="U64" s="23">
        <f t="shared" si="308"/>
        <v>0</v>
      </c>
      <c r="V64" s="23">
        <f t="shared" ref="V64" si="309">+(V62/V9)*100</f>
        <v>0</v>
      </c>
      <c r="W64" s="23">
        <f t="shared" ref="W64:X64" si="310">+(W62/W9)*100</f>
        <v>0</v>
      </c>
      <c r="X64" s="23">
        <f t="shared" si="310"/>
        <v>0</v>
      </c>
      <c r="Y64" s="23">
        <f t="shared" ref="Y64:Z64" si="311">+(Y62/Y9)*100</f>
        <v>0</v>
      </c>
      <c r="Z64" s="23">
        <f t="shared" si="311"/>
        <v>0</v>
      </c>
      <c r="AA64" s="23">
        <f t="shared" ref="AA64:AB64" si="312">+(AA62/AA9)*100</f>
        <v>0</v>
      </c>
      <c r="AB64" s="23">
        <f t="shared" si="312"/>
        <v>0</v>
      </c>
      <c r="AC64" s="23">
        <f t="shared" ref="AC64:AD64" si="313">+(AC62/AC9)*100</f>
        <v>0</v>
      </c>
      <c r="AD64" s="23">
        <f t="shared" si="313"/>
        <v>0</v>
      </c>
      <c r="AE64" s="23">
        <f t="shared" ref="AE64:AF64" si="314">+(AE62/AE9)*100</f>
        <v>0</v>
      </c>
      <c r="AF64" s="23">
        <f t="shared" si="314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</row>
    <row r="65" spans="2:95" x14ac:dyDescent="0.25">
      <c r="B65" s="185"/>
      <c r="C65" s="34" t="s">
        <v>10</v>
      </c>
      <c r="D65" s="23">
        <f t="shared" ref="D65:P65" si="315">+(D62/D124)*100</f>
        <v>9.0815150447550952E-2</v>
      </c>
      <c r="E65" s="23">
        <f t="shared" si="315"/>
        <v>0.24812807059634615</v>
      </c>
      <c r="F65" s="23">
        <f t="shared" si="315"/>
        <v>0.34402340648381086</v>
      </c>
      <c r="G65" s="23">
        <f t="shared" si="315"/>
        <v>0.27426503702623517</v>
      </c>
      <c r="H65" s="23">
        <f t="shared" si="315"/>
        <v>0.17672047571538152</v>
      </c>
      <c r="I65" s="23">
        <f t="shared" si="315"/>
        <v>0.23360440652647704</v>
      </c>
      <c r="J65" s="23">
        <f t="shared" si="315"/>
        <v>5.4304233942108475E-2</v>
      </c>
      <c r="K65" s="23">
        <f t="shared" si="315"/>
        <v>8.8319834464803626E-2</v>
      </c>
      <c r="L65" s="23">
        <f t="shared" si="315"/>
        <v>0.12680780078904774</v>
      </c>
      <c r="M65" s="23">
        <f t="shared" si="315"/>
        <v>0.10861902236561764</v>
      </c>
      <c r="N65" s="23">
        <f t="shared" si="315"/>
        <v>0.1040109571389705</v>
      </c>
      <c r="O65" s="23">
        <f t="shared" si="315"/>
        <v>3.7735476029865989E-2</v>
      </c>
      <c r="P65" s="23">
        <f t="shared" si="315"/>
        <v>0.11309859813103777</v>
      </c>
      <c r="Q65" s="23">
        <f t="shared" ref="Q65:R65" si="316">(Q62/Q48)*100</f>
        <v>6.9081929701387629E-2</v>
      </c>
      <c r="R65" s="23">
        <f t="shared" si="316"/>
        <v>6.5965389187851969E-2</v>
      </c>
      <c r="S65" s="88">
        <f t="shared" ref="S65" si="317">(S62/S48)*100</f>
        <v>3.3937162275636423E-2</v>
      </c>
      <c r="T65" s="23">
        <f t="shared" ref="T65:U65" si="318">(T62/T48)*100</f>
        <v>0</v>
      </c>
      <c r="U65" s="23">
        <f t="shared" si="318"/>
        <v>0</v>
      </c>
      <c r="V65" s="23">
        <f t="shared" ref="V65" si="319">(V62/V48)*100</f>
        <v>0</v>
      </c>
      <c r="W65" s="23">
        <f t="shared" ref="W65:X65" si="320">(W62/W48)*100</f>
        <v>0</v>
      </c>
      <c r="X65" s="23">
        <f t="shared" si="320"/>
        <v>0</v>
      </c>
      <c r="Y65" s="23">
        <f t="shared" ref="Y65:Z65" si="321">(Y62/Y48)*100</f>
        <v>0</v>
      </c>
      <c r="Z65" s="23">
        <f t="shared" si="321"/>
        <v>0</v>
      </c>
      <c r="AA65" s="23">
        <f t="shared" ref="AA65:AB65" si="322">(AA62/AA48)*100</f>
        <v>0</v>
      </c>
      <c r="AB65" s="23">
        <f t="shared" si="322"/>
        <v>0</v>
      </c>
      <c r="AC65" s="23">
        <f t="shared" ref="AC65:AD65" si="323">(AC62/AC48)*100</f>
        <v>0</v>
      </c>
      <c r="AD65" s="23">
        <f t="shared" si="323"/>
        <v>0</v>
      </c>
      <c r="AE65" s="23">
        <f t="shared" ref="AE65:AF65" si="324">(AE62/AE48)*100</f>
        <v>0</v>
      </c>
      <c r="AF65" s="23">
        <f t="shared" si="324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</row>
    <row r="66" spans="2:95" x14ac:dyDescent="0.25">
      <c r="B66" s="185"/>
      <c r="C66" s="48" t="s">
        <v>100</v>
      </c>
      <c r="D66" s="31">
        <f t="shared" ref="D66:Q66" si="325">+D23</f>
        <v>0</v>
      </c>
      <c r="E66" s="31">
        <f t="shared" si="325"/>
        <v>0</v>
      </c>
      <c r="F66" s="31">
        <f t="shared" si="325"/>
        <v>0</v>
      </c>
      <c r="G66" s="31">
        <f t="shared" si="325"/>
        <v>0</v>
      </c>
      <c r="H66" s="31">
        <f t="shared" si="325"/>
        <v>0</v>
      </c>
      <c r="I66" s="31">
        <f t="shared" si="325"/>
        <v>0</v>
      </c>
      <c r="J66" s="31">
        <f t="shared" si="325"/>
        <v>0</v>
      </c>
      <c r="K66" s="31">
        <f t="shared" si="325"/>
        <v>0</v>
      </c>
      <c r="L66" s="31">
        <f t="shared" si="325"/>
        <v>0</v>
      </c>
      <c r="M66" s="31">
        <f t="shared" si="325"/>
        <v>0</v>
      </c>
      <c r="N66" s="31">
        <f t="shared" si="325"/>
        <v>0</v>
      </c>
      <c r="O66" s="31">
        <f t="shared" si="325"/>
        <v>0</v>
      </c>
      <c r="P66" s="31">
        <f t="shared" si="325"/>
        <v>0</v>
      </c>
      <c r="Q66" s="31">
        <f t="shared" si="325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</row>
    <row r="67" spans="2:95" x14ac:dyDescent="0.25">
      <c r="B67" s="185"/>
      <c r="C67" s="34" t="s">
        <v>14</v>
      </c>
      <c r="D67" s="23">
        <f t="shared" ref="D67:Q67" si="326">+(D66/D51)*100</f>
        <v>0</v>
      </c>
      <c r="E67" s="23">
        <f t="shared" si="326"/>
        <v>0</v>
      </c>
      <c r="F67" s="23">
        <f t="shared" si="326"/>
        <v>0</v>
      </c>
      <c r="G67" s="23">
        <f t="shared" si="326"/>
        <v>0</v>
      </c>
      <c r="H67" s="23">
        <f t="shared" si="326"/>
        <v>0</v>
      </c>
      <c r="I67" s="23">
        <f t="shared" si="326"/>
        <v>0</v>
      </c>
      <c r="J67" s="23">
        <f t="shared" si="326"/>
        <v>0</v>
      </c>
      <c r="K67" s="23">
        <f t="shared" si="326"/>
        <v>0</v>
      </c>
      <c r="L67" s="23">
        <f t="shared" si="326"/>
        <v>0</v>
      </c>
      <c r="M67" s="23">
        <f t="shared" si="326"/>
        <v>0</v>
      </c>
      <c r="N67" s="23">
        <f t="shared" si="326"/>
        <v>0</v>
      </c>
      <c r="O67" s="23">
        <f t="shared" si="326"/>
        <v>0</v>
      </c>
      <c r="P67" s="23">
        <f t="shared" si="326"/>
        <v>0</v>
      </c>
      <c r="Q67" s="23">
        <f t="shared" si="326"/>
        <v>0</v>
      </c>
      <c r="R67" s="23">
        <f t="shared" ref="R67" si="327">+(R66/R51)*100</f>
        <v>24.198384497714386</v>
      </c>
      <c r="S67" s="88">
        <f t="shared" ref="S67" si="328">+(S66/S51)*100</f>
        <v>31.932170237360808</v>
      </c>
      <c r="T67" s="23">
        <f t="shared" ref="T67:U67" si="329">+(T66/T51)*100</f>
        <v>75.49170944346659</v>
      </c>
      <c r="U67" s="23">
        <f t="shared" si="329"/>
        <v>0</v>
      </c>
      <c r="V67" s="23">
        <f t="shared" ref="V67" si="330">+(V66/V51)*100</f>
        <v>60.899572110946444</v>
      </c>
      <c r="W67" s="23">
        <f t="shared" ref="W67:X67" si="331">+(W66/W51)*100</f>
        <v>32.287191284613243</v>
      </c>
      <c r="X67" s="23">
        <f t="shared" si="331"/>
        <v>0</v>
      </c>
      <c r="Y67" s="23">
        <f t="shared" ref="Y67:Z67" si="332">+(Y66/Y51)*100</f>
        <v>0</v>
      </c>
      <c r="Z67" s="23">
        <f t="shared" si="332"/>
        <v>80.055967263553214</v>
      </c>
      <c r="AA67" s="23">
        <f t="shared" ref="AA67:AB67" si="333">+(AA66/AA51)*100</f>
        <v>66.153037281034926</v>
      </c>
      <c r="AB67" s="23">
        <f t="shared" si="333"/>
        <v>63.204316932448698</v>
      </c>
      <c r="AC67" s="23">
        <f t="shared" ref="AC67:AD67" si="334">+(AC66/AC51)*100</f>
        <v>54.895796510116632</v>
      </c>
      <c r="AD67" s="23">
        <f t="shared" si="334"/>
        <v>0</v>
      </c>
      <c r="AE67" s="23">
        <f t="shared" ref="AE67:AF67" si="335">+(AE66/AE51)*100</f>
        <v>0</v>
      </c>
      <c r="AF67" s="23">
        <f t="shared" si="335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</row>
    <row r="68" spans="2:95" x14ac:dyDescent="0.25">
      <c r="B68" s="185"/>
      <c r="C68" s="34" t="s">
        <v>9</v>
      </c>
      <c r="D68" s="23">
        <f t="shared" ref="D68:Q68" si="336">+(D66/D9)*100</f>
        <v>0</v>
      </c>
      <c r="E68" s="23">
        <f t="shared" si="336"/>
        <v>0</v>
      </c>
      <c r="F68" s="23">
        <f t="shared" si="336"/>
        <v>0</v>
      </c>
      <c r="G68" s="23">
        <f t="shared" si="336"/>
        <v>0</v>
      </c>
      <c r="H68" s="23">
        <f t="shared" si="336"/>
        <v>0</v>
      </c>
      <c r="I68" s="23">
        <f t="shared" si="336"/>
        <v>0</v>
      </c>
      <c r="J68" s="23">
        <f t="shared" si="336"/>
        <v>0</v>
      </c>
      <c r="K68" s="23">
        <f t="shared" si="336"/>
        <v>0</v>
      </c>
      <c r="L68" s="23">
        <f t="shared" si="336"/>
        <v>0</v>
      </c>
      <c r="M68" s="23">
        <f t="shared" si="336"/>
        <v>0</v>
      </c>
      <c r="N68" s="23">
        <f t="shared" si="336"/>
        <v>0</v>
      </c>
      <c r="O68" s="23">
        <f t="shared" si="336"/>
        <v>0</v>
      </c>
      <c r="P68" s="23">
        <f t="shared" si="336"/>
        <v>0</v>
      </c>
      <c r="Q68" s="23">
        <f t="shared" si="336"/>
        <v>0</v>
      </c>
      <c r="R68" s="23">
        <f t="shared" ref="R68" si="337">+(R66/R9)*100</f>
        <v>21.40640979138481</v>
      </c>
      <c r="S68" s="88">
        <f t="shared" ref="S68" si="338">+(S66/S9)*100</f>
        <v>25.99121739502942</v>
      </c>
      <c r="T68" s="23">
        <f t="shared" ref="T68:U68" si="339">+(T66/T9)*100</f>
        <v>72.562023312460539</v>
      </c>
      <c r="U68" s="23">
        <f t="shared" si="339"/>
        <v>0</v>
      </c>
      <c r="V68" s="23">
        <f t="shared" ref="V68" si="340">+(V66/V9)*100</f>
        <v>55.436413541858606</v>
      </c>
      <c r="W68" s="23">
        <f t="shared" ref="W68:X68" si="341">+(W66/W9)*100</f>
        <v>27.656380602656427</v>
      </c>
      <c r="X68" s="23">
        <f t="shared" si="341"/>
        <v>0</v>
      </c>
      <c r="Y68" s="23">
        <f t="shared" ref="Y68:Z68" si="342">+(Y66/Y9)*100</f>
        <v>0</v>
      </c>
      <c r="Z68" s="23">
        <f t="shared" si="342"/>
        <v>67.278886169977511</v>
      </c>
      <c r="AA68" s="23">
        <f t="shared" ref="AA68:AB68" si="343">+(AA66/AA9)*100</f>
        <v>59.073066934470972</v>
      </c>
      <c r="AB68" s="23">
        <f t="shared" si="343"/>
        <v>57.215660855656083</v>
      </c>
      <c r="AC68" s="23">
        <f t="shared" ref="AC68:AD68" si="344">+(AC66/AC9)*100</f>
        <v>48.944631183894195</v>
      </c>
      <c r="AD68" s="23">
        <f t="shared" si="344"/>
        <v>0</v>
      </c>
      <c r="AE68" s="23">
        <f t="shared" ref="AE68:AF68" si="345">+(AE66/AE9)*100</f>
        <v>0</v>
      </c>
      <c r="AF68" s="23">
        <f t="shared" si="345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</row>
    <row r="69" spans="2:95" x14ac:dyDescent="0.25">
      <c r="B69" s="185"/>
      <c r="C69" s="34" t="s">
        <v>10</v>
      </c>
      <c r="D69" s="23">
        <f t="shared" ref="D69:P69" si="346">+(D66/D124)*100</f>
        <v>0</v>
      </c>
      <c r="E69" s="23">
        <f t="shared" si="346"/>
        <v>0</v>
      </c>
      <c r="F69" s="23">
        <f t="shared" si="346"/>
        <v>0</v>
      </c>
      <c r="G69" s="23">
        <f t="shared" si="346"/>
        <v>0</v>
      </c>
      <c r="H69" s="23">
        <f t="shared" si="346"/>
        <v>0</v>
      </c>
      <c r="I69" s="23">
        <f t="shared" si="346"/>
        <v>0</v>
      </c>
      <c r="J69" s="23">
        <f t="shared" si="346"/>
        <v>0</v>
      </c>
      <c r="K69" s="23">
        <f t="shared" si="346"/>
        <v>0</v>
      </c>
      <c r="L69" s="23">
        <f t="shared" si="346"/>
        <v>0</v>
      </c>
      <c r="M69" s="23">
        <f t="shared" si="346"/>
        <v>0</v>
      </c>
      <c r="N69" s="23">
        <f t="shared" si="346"/>
        <v>0</v>
      </c>
      <c r="O69" s="23">
        <f t="shared" si="346"/>
        <v>0</v>
      </c>
      <c r="P69" s="23">
        <f t="shared" si="346"/>
        <v>0</v>
      </c>
      <c r="Q69" s="23">
        <f t="shared" ref="Q69:R69" si="347">+(Q66/Q100)*100</f>
        <v>0</v>
      </c>
      <c r="R69" s="23">
        <f t="shared" si="347"/>
        <v>0.3405378247225313</v>
      </c>
      <c r="S69" s="88">
        <f t="shared" ref="S69" si="348">+(S66/S100)*100</f>
        <v>0.47624259533853108</v>
      </c>
      <c r="T69" s="23">
        <f t="shared" ref="T69:U69" si="349">+(T66/T100)*100</f>
        <v>4.95689985225089E-2</v>
      </c>
      <c r="U69" s="23">
        <f t="shared" si="349"/>
        <v>0</v>
      </c>
      <c r="V69" s="23">
        <f t="shared" ref="V69" si="350">+(V66/V100)*100</f>
        <v>0.14356116328847482</v>
      </c>
      <c r="W69" s="23">
        <f t="shared" ref="W69:X69" si="351">+(W66/W100)*100</f>
        <v>4.1221620392938786E-2</v>
      </c>
      <c r="X69" s="23">
        <f t="shared" si="351"/>
        <v>0</v>
      </c>
      <c r="Y69" s="23">
        <f t="shared" ref="Y69:Z69" si="352">+(Y66/Y100)*100</f>
        <v>0</v>
      </c>
      <c r="Z69" s="23">
        <f t="shared" si="352"/>
        <v>4.95689985225089E-2</v>
      </c>
      <c r="AA69" s="23">
        <f t="shared" ref="AA69:AB69" si="353">+(AA66/AA100)*100</f>
        <v>8.3817294798975539E-2</v>
      </c>
      <c r="AB69" s="23">
        <f t="shared" si="353"/>
        <v>0.14356116328847482</v>
      </c>
      <c r="AC69" s="23">
        <f t="shared" ref="AC69:AD69" si="354">+(AC66/AC100)*100</f>
        <v>0.10923729404128779</v>
      </c>
      <c r="AD69" s="23">
        <f t="shared" si="354"/>
        <v>0</v>
      </c>
      <c r="AE69" s="23">
        <f t="shared" ref="AE69:AF69" si="355">+(AE66/AE100)*100</f>
        <v>0</v>
      </c>
      <c r="AF69" s="23">
        <f t="shared" si="355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</row>
    <row r="70" spans="2:95" x14ac:dyDescent="0.25">
      <c r="B70" s="185"/>
      <c r="C70" s="48" t="s">
        <v>101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56">+AE23</f>
        <v>0</v>
      </c>
      <c r="AF70" s="31">
        <f t="shared" si="356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</row>
    <row r="71" spans="2:95" x14ac:dyDescent="0.25">
      <c r="B71" s="185"/>
      <c r="C71" s="34" t="s">
        <v>14</v>
      </c>
      <c r="D71" s="23">
        <f>+(D70/D51)*100</f>
        <v>0</v>
      </c>
      <c r="E71" s="23">
        <f t="shared" ref="E71:R71" si="357">+(E70/E51)*100</f>
        <v>0</v>
      </c>
      <c r="F71" s="23">
        <f t="shared" si="357"/>
        <v>0</v>
      </c>
      <c r="G71" s="23">
        <f t="shared" si="357"/>
        <v>0</v>
      </c>
      <c r="H71" s="23">
        <f t="shared" si="357"/>
        <v>0</v>
      </c>
      <c r="I71" s="23">
        <f t="shared" si="357"/>
        <v>0</v>
      </c>
      <c r="J71" s="23">
        <f t="shared" si="357"/>
        <v>0</v>
      </c>
      <c r="K71" s="23">
        <f t="shared" si="357"/>
        <v>0</v>
      </c>
      <c r="L71" s="23">
        <f t="shared" si="357"/>
        <v>0</v>
      </c>
      <c r="M71" s="23">
        <f t="shared" si="357"/>
        <v>0</v>
      </c>
      <c r="N71" s="23">
        <f t="shared" si="357"/>
        <v>0</v>
      </c>
      <c r="O71" s="23">
        <f t="shared" si="357"/>
        <v>0</v>
      </c>
      <c r="P71" s="23">
        <f t="shared" si="357"/>
        <v>0</v>
      </c>
      <c r="Q71" s="23">
        <f t="shared" si="357"/>
        <v>0</v>
      </c>
      <c r="R71" s="23">
        <f t="shared" si="357"/>
        <v>0</v>
      </c>
      <c r="S71" s="88">
        <f t="shared" ref="S71" si="358">+(S70/S51)*100</f>
        <v>0.14223384233527395</v>
      </c>
      <c r="T71" s="23">
        <f t="shared" ref="T71:U71" si="359">+(T70/T51)*100</f>
        <v>0</v>
      </c>
      <c r="U71" s="23">
        <f t="shared" si="359"/>
        <v>0</v>
      </c>
      <c r="V71" s="23">
        <f t="shared" ref="V71" si="360">+(V70/V51)*100</f>
        <v>0</v>
      </c>
      <c r="W71" s="23">
        <f t="shared" ref="W71:X71" si="361">+(W70/W51)*100</f>
        <v>0</v>
      </c>
      <c r="X71" s="23">
        <f t="shared" si="361"/>
        <v>4.3327630730035631</v>
      </c>
      <c r="Y71" s="23">
        <f t="shared" ref="Y71:Z71" si="362">+(Y70/Y51)*100</f>
        <v>0</v>
      </c>
      <c r="Z71" s="23">
        <f t="shared" si="362"/>
        <v>0</v>
      </c>
      <c r="AA71" s="23">
        <f t="shared" ref="AA71:AB71" si="363">+(AA70/AA51)*100</f>
        <v>0</v>
      </c>
      <c r="AB71" s="23">
        <f t="shared" si="363"/>
        <v>0</v>
      </c>
      <c r="AC71" s="23">
        <f t="shared" ref="AC71:AD71" si="364">+(AC70/AC51)*100</f>
        <v>0</v>
      </c>
      <c r="AD71" s="23">
        <f t="shared" si="364"/>
        <v>13.957996445237974</v>
      </c>
      <c r="AE71" s="23">
        <f t="shared" ref="AE71:AF71" si="365">+(AE70/AE51)*100</f>
        <v>0</v>
      </c>
      <c r="AF71" s="23">
        <f t="shared" si="365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</row>
    <row r="72" spans="2:95" x14ac:dyDescent="0.25">
      <c r="B72" s="185"/>
      <c r="C72" s="34" t="s">
        <v>9</v>
      </c>
      <c r="D72" s="23">
        <f>+(D70/D9)*100</f>
        <v>0</v>
      </c>
      <c r="E72" s="23">
        <f t="shared" ref="E72:R72" si="366">+(E70/E9)*100</f>
        <v>0</v>
      </c>
      <c r="F72" s="23">
        <f t="shared" si="366"/>
        <v>0</v>
      </c>
      <c r="G72" s="23">
        <f t="shared" si="366"/>
        <v>0</v>
      </c>
      <c r="H72" s="23">
        <f t="shared" si="366"/>
        <v>0</v>
      </c>
      <c r="I72" s="23">
        <f t="shared" si="366"/>
        <v>0</v>
      </c>
      <c r="J72" s="23">
        <f t="shared" si="366"/>
        <v>0</v>
      </c>
      <c r="K72" s="23">
        <f t="shared" si="366"/>
        <v>0</v>
      </c>
      <c r="L72" s="23">
        <f t="shared" si="366"/>
        <v>0</v>
      </c>
      <c r="M72" s="23">
        <f t="shared" si="366"/>
        <v>0</v>
      </c>
      <c r="N72" s="23">
        <f t="shared" si="366"/>
        <v>0</v>
      </c>
      <c r="O72" s="23">
        <f t="shared" si="366"/>
        <v>0</v>
      </c>
      <c r="P72" s="23">
        <f t="shared" si="366"/>
        <v>0</v>
      </c>
      <c r="Q72" s="23">
        <f t="shared" si="366"/>
        <v>0</v>
      </c>
      <c r="R72" s="23">
        <f t="shared" si="366"/>
        <v>0</v>
      </c>
      <c r="S72" s="88">
        <f t="shared" ref="S72" si="367">+(S70/S9)*100</f>
        <v>0.11577135815031867</v>
      </c>
      <c r="T72" s="23">
        <f t="shared" ref="T72:U72" si="368">+(T70/T9)*100</f>
        <v>0</v>
      </c>
      <c r="U72" s="23">
        <f t="shared" si="368"/>
        <v>0</v>
      </c>
      <c r="V72" s="23">
        <f t="shared" ref="V72" si="369">+(V70/V9)*100</f>
        <v>0</v>
      </c>
      <c r="W72" s="23">
        <f t="shared" ref="W72:X72" si="370">+(W70/W9)*100</f>
        <v>0</v>
      </c>
      <c r="X72" s="23">
        <f t="shared" si="370"/>
        <v>3.9883765396905004</v>
      </c>
      <c r="Y72" s="23">
        <f t="shared" ref="Y72:Z72" si="371">+(Y70/Y9)*100</f>
        <v>0</v>
      </c>
      <c r="Z72" s="23">
        <f t="shared" si="371"/>
        <v>0</v>
      </c>
      <c r="AA72" s="23">
        <f t="shared" ref="AA72:AB72" si="372">+(AA70/AA9)*100</f>
        <v>0</v>
      </c>
      <c r="AB72" s="23">
        <f t="shared" si="372"/>
        <v>0</v>
      </c>
      <c r="AC72" s="23">
        <f t="shared" ref="AC72:AD72" si="373">+(AC70/AC9)*100</f>
        <v>0</v>
      </c>
      <c r="AD72" s="23">
        <f t="shared" si="373"/>
        <v>13.521313496295214</v>
      </c>
      <c r="AE72" s="23">
        <f t="shared" ref="AE72:AF72" si="374">+(AE70/AE9)*100</f>
        <v>0</v>
      </c>
      <c r="AF72" s="23">
        <f t="shared" si="374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</row>
    <row r="73" spans="2:95" x14ac:dyDescent="0.25">
      <c r="B73" s="185"/>
      <c r="C73" s="34" t="s">
        <v>10</v>
      </c>
      <c r="D73" s="23">
        <f>+(D70/D124)*100</f>
        <v>0</v>
      </c>
      <c r="E73" s="23">
        <f t="shared" ref="E73:R73" si="375">+(E70/E124)*100</f>
        <v>0</v>
      </c>
      <c r="F73" s="23">
        <f t="shared" si="375"/>
        <v>0</v>
      </c>
      <c r="G73" s="23">
        <f t="shared" si="375"/>
        <v>0</v>
      </c>
      <c r="H73" s="23">
        <f t="shared" si="375"/>
        <v>0</v>
      </c>
      <c r="I73" s="23">
        <f t="shared" si="375"/>
        <v>0</v>
      </c>
      <c r="J73" s="23">
        <f t="shared" si="375"/>
        <v>0</v>
      </c>
      <c r="K73" s="23">
        <f t="shared" si="375"/>
        <v>0</v>
      </c>
      <c r="L73" s="23">
        <f t="shared" si="375"/>
        <v>0</v>
      </c>
      <c r="M73" s="23">
        <f t="shared" si="375"/>
        <v>0</v>
      </c>
      <c r="N73" s="23">
        <f t="shared" si="375"/>
        <v>0</v>
      </c>
      <c r="O73" s="23">
        <f t="shared" si="375"/>
        <v>0</v>
      </c>
      <c r="P73" s="23">
        <f t="shared" si="375"/>
        <v>0</v>
      </c>
      <c r="Q73" s="23">
        <f t="shared" si="375"/>
        <v>0</v>
      </c>
      <c r="R73" s="23">
        <f t="shared" si="375"/>
        <v>0</v>
      </c>
      <c r="S73" s="88">
        <f t="shared" ref="S73" si="376">+(S70/S124)*100</f>
        <v>2.1213031784312825E-3</v>
      </c>
      <c r="T73" s="23">
        <f t="shared" ref="T73:U73" si="377">+(T70/T124)*100</f>
        <v>0</v>
      </c>
      <c r="U73" s="23">
        <f t="shared" si="377"/>
        <v>0</v>
      </c>
      <c r="V73" s="23">
        <f t="shared" ref="V73" si="378">+(V70/V124)*100</f>
        <v>0</v>
      </c>
      <c r="W73" s="23">
        <f t="shared" ref="W73:X73" si="379">+(W70/W124)*100</f>
        <v>0</v>
      </c>
      <c r="X73" s="23">
        <f t="shared" si="379"/>
        <v>1.2424047042102591E-2</v>
      </c>
      <c r="Y73" s="23">
        <f t="shared" ref="Y73:Z73" si="380">+(Y70/Y124)*100</f>
        <v>0</v>
      </c>
      <c r="Z73" s="23">
        <f t="shared" si="380"/>
        <v>0</v>
      </c>
      <c r="AA73" s="23">
        <f t="shared" ref="AA73:AB73" si="381">+(AA70/AA124)*100</f>
        <v>0</v>
      </c>
      <c r="AB73" s="23">
        <f t="shared" si="381"/>
        <v>0</v>
      </c>
      <c r="AC73" s="23">
        <f t="shared" ref="AC73:AD73" si="382">+(AC70/AC124)*100</f>
        <v>0</v>
      </c>
      <c r="AD73" s="23">
        <f t="shared" si="382"/>
        <v>1.9877951288540568E-2</v>
      </c>
      <c r="AE73" s="23">
        <f t="shared" ref="AE73:AF73" si="383">+(AE70/AE124)*100</f>
        <v>0</v>
      </c>
      <c r="AF73" s="23">
        <f t="shared" si="383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</row>
    <row r="74" spans="2:95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</row>
    <row r="75" spans="2:95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384">+(E74/E124)*100</f>
        <v>1.0298026911983769</v>
      </c>
      <c r="F75" s="23">
        <f t="shared" si="384"/>
        <v>1.0308986440486443</v>
      </c>
      <c r="G75" s="23">
        <f t="shared" si="384"/>
        <v>0.84454814857041205</v>
      </c>
      <c r="H75" s="23">
        <f t="shared" si="384"/>
        <v>0.67241900987105119</v>
      </c>
      <c r="I75" s="23">
        <f t="shared" si="384"/>
        <v>0.88545681463188652</v>
      </c>
      <c r="J75" s="23">
        <f t="shared" si="384"/>
        <v>0.66770099645019876</v>
      </c>
      <c r="K75" s="23">
        <f t="shared" si="384"/>
        <v>0.571440079510383</v>
      </c>
      <c r="L75" s="23">
        <f t="shared" si="384"/>
        <v>0.61606651667670043</v>
      </c>
      <c r="M75" s="23">
        <f t="shared" si="384"/>
        <v>0.47700790799750986</v>
      </c>
      <c r="N75" s="23">
        <f t="shared" si="384"/>
        <v>0.42692036017704704</v>
      </c>
      <c r="O75" s="23">
        <f t="shared" si="384"/>
        <v>0.39964185843242744</v>
      </c>
      <c r="P75" s="23">
        <f t="shared" si="384"/>
        <v>0.49975068256809069</v>
      </c>
      <c r="Q75" s="23">
        <f t="shared" ref="Q75" si="385">+(Q74/Q48)*100</f>
        <v>0.45445678483215524</v>
      </c>
      <c r="R75" s="23">
        <f t="shared" ref="R75" si="386">+(R74/R48)*100</f>
        <v>0.41871030029868056</v>
      </c>
      <c r="S75" s="88">
        <f t="shared" ref="S75" si="387">+(S74/S48)*100</f>
        <v>0.44063290861937532</v>
      </c>
      <c r="T75" s="23">
        <f t="shared" ref="T75:U75" si="388">+(T74/T48)*100</f>
        <v>1.0696949868704559E-2</v>
      </c>
      <c r="U75" s="23">
        <f t="shared" si="388"/>
        <v>2.5658278620507218E-2</v>
      </c>
      <c r="V75" s="23">
        <f t="shared" ref="V75" si="389">+(V74/V48)*100</f>
        <v>3.226380227940176E-2</v>
      </c>
      <c r="W75" s="23">
        <f t="shared" ref="W75:X75" si="390">+(W74/W48)*100</f>
        <v>5.8547497468034899E-2</v>
      </c>
      <c r="X75" s="23">
        <f t="shared" si="390"/>
        <v>7.1067879998756384E-2</v>
      </c>
      <c r="Y75" s="23">
        <f t="shared" ref="Y75:Z75" si="391">+(Y74/Y48)*100</f>
        <v>2.4377172601049588E-2</v>
      </c>
      <c r="Z75" s="23">
        <f t="shared" si="391"/>
        <v>8.2906270881265339E-3</v>
      </c>
      <c r="AA75" s="23">
        <f t="shared" ref="AA75:AB75" si="392">+(AA74/AA48)*100</f>
        <v>3.3661559246366185E-2</v>
      </c>
      <c r="AB75" s="23">
        <f t="shared" si="392"/>
        <v>4.1297959756025522E-2</v>
      </c>
      <c r="AC75" s="23">
        <f t="shared" ref="AC75:AD75" si="393">+(AC74/AC48)*100</f>
        <v>6.3578808088640817E-2</v>
      </c>
      <c r="AD75" s="23">
        <f t="shared" si="393"/>
        <v>7.2057736280711451E-2</v>
      </c>
      <c r="AE75" s="23">
        <f t="shared" ref="AE75:AF75" si="394">+(AE74/AE48)*100</f>
        <v>3.0245879549881387E-2</v>
      </c>
      <c r="AF75" s="23">
        <f t="shared" si="394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</row>
    <row r="76" spans="2:95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</row>
    <row r="77" spans="2:95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395">+(E76/E124)*100</f>
        <v>0.61392650115995417</v>
      </c>
      <c r="F77" s="23">
        <f t="shared" si="395"/>
        <v>0.56692115903159235</v>
      </c>
      <c r="G77" s="23">
        <f t="shared" si="395"/>
        <v>0.46725017134886498</v>
      </c>
      <c r="H77" s="23">
        <f t="shared" si="395"/>
        <v>0.32088254018785251</v>
      </c>
      <c r="I77" s="23">
        <f t="shared" si="395"/>
        <v>0.29434316872971777</v>
      </c>
      <c r="J77" s="23">
        <f t="shared" si="395"/>
        <v>0.18301302535749672</v>
      </c>
      <c r="K77" s="23">
        <f t="shared" si="395"/>
        <v>0.14985756981925519</v>
      </c>
      <c r="L77" s="23">
        <f t="shared" si="395"/>
        <v>0.13660013937533247</v>
      </c>
      <c r="M77" s="23">
        <f t="shared" si="395"/>
        <v>0.13887363835311356</v>
      </c>
      <c r="N77" s="23">
        <f t="shared" si="395"/>
        <v>0.15910487094975376</v>
      </c>
      <c r="O77" s="23">
        <f t="shared" si="395"/>
        <v>0.35020891439628177</v>
      </c>
      <c r="P77" s="23">
        <f t="shared" si="395"/>
        <v>0.4354721593217083</v>
      </c>
      <c r="Q77" s="23">
        <f t="shared" ref="Q77" si="396">+(Q76/Q48)*100</f>
        <v>0.48933666265340225</v>
      </c>
      <c r="R77" s="23">
        <f t="shared" ref="R77" si="397">+(R76/R48)*100</f>
        <v>0.57332244570509261</v>
      </c>
      <c r="S77" s="88">
        <f t="shared" ref="S77" si="398">+(S76/S48)*100</f>
        <v>0.72682524402731952</v>
      </c>
      <c r="T77" s="23">
        <f t="shared" ref="T77:U77" si="399">+(T76/T48)*100</f>
        <v>5.0962949304894881E-2</v>
      </c>
      <c r="U77" s="23">
        <f t="shared" si="399"/>
        <v>3.0872185657529992E-3</v>
      </c>
      <c r="V77" s="23">
        <f t="shared" ref="V77" si="400">+(V76/V48)*100</f>
        <v>0.17857044107146988</v>
      </c>
      <c r="W77" s="23">
        <f t="shared" ref="W77:X77" si="401">+(W76/W48)*100</f>
        <v>6.5606781386766483E-2</v>
      </c>
      <c r="X77" s="23">
        <f t="shared" si="401"/>
        <v>4.6456116930181812E-2</v>
      </c>
      <c r="Y77" s="23">
        <f t="shared" ref="Y77:Z77" si="402">+(Y76/Y48)*100</f>
        <v>4.6407357673828231E-3</v>
      </c>
      <c r="Z77" s="23">
        <f t="shared" si="402"/>
        <v>4.9851866722899131E-2</v>
      </c>
      <c r="AA77" s="23">
        <f t="shared" ref="AA77:AB77" si="403">+(AA76/AA48)*100</f>
        <v>8.9087410785652632E-2</v>
      </c>
      <c r="AB77" s="23">
        <f t="shared" si="403"/>
        <v>0.17618061271007587</v>
      </c>
      <c r="AC77" s="23">
        <f t="shared" ref="AC77:AD77" si="404">+(AC76/AC48)*100</f>
        <v>0.12911869090767158</v>
      </c>
      <c r="AD77" s="23">
        <f t="shared" si="404"/>
        <v>5.0665377847169901E-2</v>
      </c>
      <c r="AE77" s="23">
        <f t="shared" ref="AE77:AF77" si="405">+(AE76/AE48)*100</f>
        <v>3.6815668841962391E-3</v>
      </c>
      <c r="AF77" s="23">
        <f t="shared" si="405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</row>
    <row r="78" spans="2:95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</row>
    <row r="79" spans="2:95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406">+(E78/E124)*100</f>
        <v>1.0716843372126413E-2</v>
      </c>
      <c r="F79" s="23">
        <f t="shared" si="406"/>
        <v>4.0959768403397746E-3</v>
      </c>
      <c r="G79" s="23">
        <f t="shared" si="406"/>
        <v>3.2940308281939833E-3</v>
      </c>
      <c r="H79" s="23">
        <f t="shared" si="406"/>
        <v>3.4270550393654354E-3</v>
      </c>
      <c r="I79" s="23">
        <f t="shared" si="406"/>
        <v>5.4041156607536707E-3</v>
      </c>
      <c r="J79" s="23">
        <f t="shared" si="406"/>
        <v>5.9937747117284404E-3</v>
      </c>
      <c r="K79" s="23">
        <f t="shared" si="406"/>
        <v>2.5795676720832229E-3</v>
      </c>
      <c r="L79" s="23">
        <f t="shared" si="406"/>
        <v>1.8636146783455381E-3</v>
      </c>
      <c r="M79" s="23">
        <f t="shared" si="406"/>
        <v>3.1178211934666192E-3</v>
      </c>
      <c r="N79" s="23">
        <f t="shared" si="406"/>
        <v>1.2454625170248449E-2</v>
      </c>
      <c r="O79" s="23">
        <f t="shared" si="406"/>
        <v>5.5307587428155532E-3</v>
      </c>
      <c r="P79" s="23">
        <f t="shared" si="406"/>
        <v>3.2945201666412255E-4</v>
      </c>
      <c r="Q79" s="23">
        <f t="shared" ref="Q79" si="407">+(Q78/Q48)*100</f>
        <v>1.161478858464046E-2</v>
      </c>
      <c r="R79" s="23">
        <f t="shared" ref="R79" si="408">+(R78/R48)*100</f>
        <v>1.3039619739809962E-2</v>
      </c>
      <c r="S79" s="88">
        <f t="shared" ref="S79" si="409">+(S78/S48)*100</f>
        <v>3.7350226125515251E-2</v>
      </c>
      <c r="T79" s="23">
        <f t="shared" ref="T79:U79" si="410">+(T78/T48)*100</f>
        <v>0</v>
      </c>
      <c r="U79" s="23">
        <f t="shared" si="410"/>
        <v>0</v>
      </c>
      <c r="V79" s="23">
        <f t="shared" ref="V79" si="411">+(V78/V48)*100</f>
        <v>9.5204474759020084E-3</v>
      </c>
      <c r="W79" s="23">
        <f t="shared" ref="W79:X79" si="412">+(W78/W48)*100</f>
        <v>5.3349229968751373E-4</v>
      </c>
      <c r="X79" s="23">
        <f t="shared" si="412"/>
        <v>2.0312581666115381E-3</v>
      </c>
      <c r="Y79" s="23">
        <f t="shared" ref="Y79:Z79" si="413">+(Y78/Y48)*100</f>
        <v>2.0239114845386265E-4</v>
      </c>
      <c r="Z79" s="23">
        <f t="shared" si="413"/>
        <v>0</v>
      </c>
      <c r="AA79" s="23">
        <f t="shared" ref="AA79:AB79" si="414">+(AA78/AA48)*100</f>
        <v>1.3740540130979597E-4</v>
      </c>
      <c r="AB79" s="23">
        <f t="shared" si="414"/>
        <v>8.0472769010016369E-3</v>
      </c>
      <c r="AC79" s="23">
        <f t="shared" ref="AC79:AD79" si="415">+(AC78/AC48)*100</f>
        <v>1.3007542773368411E-4</v>
      </c>
      <c r="AD79" s="23">
        <f t="shared" si="415"/>
        <v>1.0333260195999022E-3</v>
      </c>
      <c r="AE79" s="23">
        <f t="shared" ref="AE79:AF79" si="416">+(AE78/AE48)*100</f>
        <v>0</v>
      </c>
      <c r="AF79" s="23">
        <f t="shared" si="416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</row>
    <row r="80" spans="2:95" x14ac:dyDescent="0.25">
      <c r="B80" s="185"/>
      <c r="C80" s="47" t="s">
        <v>102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</row>
    <row r="81" spans="2:95" x14ac:dyDescent="0.25">
      <c r="B81" s="185"/>
      <c r="C81" s="34" t="s">
        <v>13</v>
      </c>
      <c r="D81" s="23">
        <f t="shared" ref="D81:Q81" si="417">+(D80/D51)*100</f>
        <v>16.270651521542099</v>
      </c>
      <c r="E81" s="23">
        <f t="shared" si="417"/>
        <v>16.744890532590713</v>
      </c>
      <c r="F81" s="23">
        <f t="shared" si="417"/>
        <v>16.628037964959855</v>
      </c>
      <c r="G81" s="23">
        <f t="shared" si="417"/>
        <v>18.687701421556707</v>
      </c>
      <c r="H81" s="23">
        <f t="shared" si="417"/>
        <v>17.416972043766293</v>
      </c>
      <c r="I81" s="23">
        <f t="shared" si="417"/>
        <v>25.228782408660631</v>
      </c>
      <c r="J81" s="23">
        <f t="shared" si="417"/>
        <v>33.628702693623019</v>
      </c>
      <c r="K81" s="23">
        <f t="shared" si="417"/>
        <v>34.526480848522866</v>
      </c>
      <c r="L81" s="23">
        <f t="shared" si="417"/>
        <v>26.048675136198725</v>
      </c>
      <c r="M81" s="23">
        <f t="shared" si="417"/>
        <v>23.327737636401828</v>
      </c>
      <c r="N81" s="23">
        <f t="shared" si="417"/>
        <v>38.247641664704211</v>
      </c>
      <c r="O81" s="23">
        <f t="shared" si="417"/>
        <v>32.705564602738789</v>
      </c>
      <c r="P81" s="23">
        <f t="shared" si="417"/>
        <v>38.327558517006302</v>
      </c>
      <c r="Q81" s="23">
        <f t="shared" si="417"/>
        <v>32.253638482373667</v>
      </c>
      <c r="R81" s="23">
        <f t="shared" ref="R81" si="418">+(R80/R51)*100</f>
        <v>28.580815421770932</v>
      </c>
      <c r="S81" s="88">
        <f t="shared" ref="S81" si="419">+(S80/S51)*100</f>
        <v>19.217034318926878</v>
      </c>
      <c r="T81" s="23">
        <f t="shared" ref="T81:U81" si="420">+(T80/T51)*100</f>
        <v>6.0943062907938179</v>
      </c>
      <c r="U81" s="23">
        <f t="shared" si="420"/>
        <v>82.092938320883718</v>
      </c>
      <c r="V81" s="23">
        <f t="shared" ref="V81" si="421">+(V80/V51)*100</f>
        <v>6.5241178282668528</v>
      </c>
      <c r="W81" s="23">
        <f t="shared" ref="W81:X81" si="422">+(W80/W51)*100</f>
        <v>2.3372230460236443</v>
      </c>
      <c r="X81" s="23">
        <f t="shared" si="422"/>
        <v>58.306291604812365</v>
      </c>
      <c r="Y81" s="23">
        <f t="shared" ref="Y81:Z81" si="423">+(Y80/Y51)*100</f>
        <v>16.521901857144016</v>
      </c>
      <c r="Z81" s="23">
        <f t="shared" si="423"/>
        <v>6.0974859307844556</v>
      </c>
      <c r="AA81" s="23">
        <f t="shared" ref="AA81:AB81" si="424">+(AA80/AA51)*100</f>
        <v>3.0115801891568528</v>
      </c>
      <c r="AB81" s="23">
        <f t="shared" si="424"/>
        <v>0.70986516586411519</v>
      </c>
      <c r="AC81" s="23">
        <f t="shared" ref="AC81:AD81" si="425">+(AC80/AC51)*100</f>
        <v>3.0969836810412339</v>
      </c>
      <c r="AD81" s="23">
        <f t="shared" si="425"/>
        <v>13.100101384709905</v>
      </c>
      <c r="AE81" s="23">
        <f t="shared" ref="AE81:AF81" si="426">+(AE80/AE51)*100</f>
        <v>23.381564325415891</v>
      </c>
      <c r="AF81" s="23">
        <f t="shared" si="426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</row>
    <row r="82" spans="2:95" x14ac:dyDescent="0.25">
      <c r="B82" s="185"/>
      <c r="C82" s="34" t="s">
        <v>4</v>
      </c>
      <c r="D82" s="23">
        <f t="shared" ref="D82:Q82" si="427">+(D80/D9)*100</f>
        <v>13.283844270695486</v>
      </c>
      <c r="E82" s="23">
        <f t="shared" si="427"/>
        <v>13.534715288620374</v>
      </c>
      <c r="F82" s="23">
        <f t="shared" si="427"/>
        <v>14.269538825494299</v>
      </c>
      <c r="G82" s="23">
        <f t="shared" si="427"/>
        <v>16.293119429481155</v>
      </c>
      <c r="H82" s="23">
        <f t="shared" si="427"/>
        <v>15.150548262804778</v>
      </c>
      <c r="I82" s="23">
        <f t="shared" si="427"/>
        <v>21.699355843255617</v>
      </c>
      <c r="J82" s="23">
        <f t="shared" si="427"/>
        <v>29.126002158975194</v>
      </c>
      <c r="K82" s="23">
        <f t="shared" si="427"/>
        <v>30.121026320672367</v>
      </c>
      <c r="L82" s="23">
        <f t="shared" si="427"/>
        <v>22.413748758186141</v>
      </c>
      <c r="M82" s="23">
        <f t="shared" si="427"/>
        <v>19.794648041619972</v>
      </c>
      <c r="N82" s="23">
        <f t="shared" si="427"/>
        <v>32.565710497090677</v>
      </c>
      <c r="O82" s="23">
        <f t="shared" si="427"/>
        <v>28.12765248791953</v>
      </c>
      <c r="P82" s="23">
        <f t="shared" si="427"/>
        <v>32.919119208673223</v>
      </c>
      <c r="Q82" s="23">
        <f t="shared" si="427"/>
        <v>26.311193036448412</v>
      </c>
      <c r="R82" s="23">
        <f t="shared" ref="R82" si="428">+(R80/R9)*100</f>
        <v>25.283202155422689</v>
      </c>
      <c r="S82" s="88">
        <f t="shared" ref="S82" si="429">+(S80/S9)*100</f>
        <v>15.641721591681303</v>
      </c>
      <c r="T82" s="23">
        <f t="shared" ref="T82:U82" si="430">+(T80/T9)*100</f>
        <v>5.8577981397681445</v>
      </c>
      <c r="U82" s="23">
        <f t="shared" si="430"/>
        <v>75.57311668599958</v>
      </c>
      <c r="V82" s="23">
        <f t="shared" ref="V82" si="431">+(V80/V9)*100</f>
        <v>5.9388544350479009</v>
      </c>
      <c r="W82" s="23">
        <f t="shared" ref="W82:X82" si="432">+(W80/W9)*100</f>
        <v>2.0020053631897756</v>
      </c>
      <c r="X82" s="23">
        <f t="shared" si="432"/>
        <v>53.671858265672491</v>
      </c>
      <c r="Y82" s="23">
        <f t="shared" ref="Y82:Z82" si="433">+(Y80/Y9)*100</f>
        <v>11.310315032951141</v>
      </c>
      <c r="Z82" s="23">
        <f t="shared" si="433"/>
        <v>5.1243158490579077</v>
      </c>
      <c r="AA82" s="23">
        <f t="shared" ref="AA82:AB82" si="434">+(AA80/AA9)*100</f>
        <v>2.6892684811554641</v>
      </c>
      <c r="AB82" s="23">
        <f t="shared" si="434"/>
        <v>0.64260491299564337</v>
      </c>
      <c r="AC82" s="23">
        <f t="shared" ref="AC82:AD82" si="435">+(AC80/AC9)*100</f>
        <v>2.761244643260941</v>
      </c>
      <c r="AD82" s="23">
        <f t="shared" si="435"/>
        <v>12.690258114827435</v>
      </c>
      <c r="AE82" s="23">
        <f t="shared" ref="AE82:AF82" si="436">+(AE80/AE9)*100</f>
        <v>15.695413084626288</v>
      </c>
      <c r="AF82" s="23">
        <f t="shared" si="436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</row>
    <row r="83" spans="2:95" x14ac:dyDescent="0.25">
      <c r="B83" s="185"/>
      <c r="C83" s="34" t="s">
        <v>1</v>
      </c>
      <c r="D83" s="23">
        <f t="shared" ref="D83:P83" si="437">+(D80/D124)*100</f>
        <v>0.34014368683265395</v>
      </c>
      <c r="E83" s="23">
        <f t="shared" si="437"/>
        <v>0.33275456530664799</v>
      </c>
      <c r="F83" s="23">
        <f t="shared" si="437"/>
        <v>0.31949249789746559</v>
      </c>
      <c r="G83" s="23">
        <f t="shared" si="437"/>
        <v>0.30224275567407466</v>
      </c>
      <c r="H83" s="23">
        <f t="shared" si="437"/>
        <v>0.21021261486584078</v>
      </c>
      <c r="I83" s="23">
        <f t="shared" si="437"/>
        <v>0.39990329551021159</v>
      </c>
      <c r="J83" s="23">
        <f t="shared" si="437"/>
        <v>0.43407275364033721</v>
      </c>
      <c r="K83" s="23">
        <f t="shared" si="437"/>
        <v>0.38172582126934751</v>
      </c>
      <c r="L83" s="23">
        <f t="shared" si="437"/>
        <v>0.26577635950244438</v>
      </c>
      <c r="M83" s="23">
        <f t="shared" si="437"/>
        <v>0.18833218686948294</v>
      </c>
      <c r="N83" s="23">
        <f t="shared" si="437"/>
        <v>0.36999368255115372</v>
      </c>
      <c r="O83" s="23">
        <f t="shared" si="437"/>
        <v>0.36712068887546873</v>
      </c>
      <c r="P83" s="23">
        <f t="shared" si="437"/>
        <v>0.5814174763991985</v>
      </c>
      <c r="Q83" s="23">
        <f t="shared" ref="Q83" si="438">+(Q80/Q48)*100</f>
        <v>0.45486416036192423</v>
      </c>
      <c r="R83" s="23">
        <f t="shared" ref="R83" si="439">+(R80/R48)*100</f>
        <v>0.4022106811901161</v>
      </c>
      <c r="S83" s="88">
        <f t="shared" ref="S83" si="440">+(S80/S48)*100</f>
        <v>0.28660658610818451</v>
      </c>
      <c r="T83" s="23">
        <f t="shared" ref="T83:U83" si="441">+(T80/T48)*100</f>
        <v>4.0016137103147768E-3</v>
      </c>
      <c r="U83" s="23">
        <f t="shared" si="441"/>
        <v>0.13178054388827315</v>
      </c>
      <c r="V83" s="23">
        <f t="shared" ref="V83" si="442">+(V80/V48)*100</f>
        <v>1.5379581701341965E-2</v>
      </c>
      <c r="W83" s="23">
        <f t="shared" ref="W83:X83" si="443">+(W80/W48)*100</f>
        <v>2.983973437873131E-3</v>
      </c>
      <c r="X83" s="23">
        <f t="shared" si="443"/>
        <v>0.1671912582209511</v>
      </c>
      <c r="Y83" s="23">
        <f t="shared" ref="Y83:Z83" si="444">+(Y80/Y48)*100</f>
        <v>5.7832525128708075E-3</v>
      </c>
      <c r="Z83" s="23">
        <f t="shared" si="444"/>
        <v>3.7754371276165449E-3</v>
      </c>
      <c r="AA83" s="23">
        <f t="shared" ref="AA83:AB83" si="445">+(AA80/AA48)*100</f>
        <v>3.8157356774558893E-3</v>
      </c>
      <c r="AB83" s="23">
        <f t="shared" si="445"/>
        <v>1.6123751340962442E-3</v>
      </c>
      <c r="AC83" s="23">
        <f t="shared" ref="AC83:AD83" si="446">+(AC80/AC48)*100</f>
        <v>6.162696208344939E-3</v>
      </c>
      <c r="AD83" s="23">
        <f t="shared" si="446"/>
        <v>1.8656200280739263E-2</v>
      </c>
      <c r="AE83" s="23">
        <f t="shared" ref="AE83:AF83" si="447">+(AE80/AE48)*100</f>
        <v>1.0353601769745265E-2</v>
      </c>
      <c r="AF83" s="23">
        <f t="shared" si="447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</row>
    <row r="84" spans="2:95" x14ac:dyDescent="0.25">
      <c r="B84" s="185"/>
      <c r="C84" s="48" t="s">
        <v>124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</row>
    <row r="85" spans="2:95" x14ac:dyDescent="0.25">
      <c r="B85" s="185"/>
      <c r="C85" s="34" t="s">
        <v>14</v>
      </c>
      <c r="D85" s="23">
        <f>+(D84/D51)*100</f>
        <v>16.270651521542099</v>
      </c>
      <c r="E85" s="23">
        <f t="shared" ref="E85:Q85" si="448">+(E84/E51)*100</f>
        <v>16.744890532590713</v>
      </c>
      <c r="F85" s="23">
        <f t="shared" si="448"/>
        <v>16.628037964959859</v>
      </c>
      <c r="G85" s="23">
        <f t="shared" si="448"/>
        <v>18.68770142155671</v>
      </c>
      <c r="H85" s="23">
        <f t="shared" si="448"/>
        <v>17.266218516202276</v>
      </c>
      <c r="I85" s="23">
        <f t="shared" si="448"/>
        <v>25.033611965050838</v>
      </c>
      <c r="J85" s="23">
        <f t="shared" si="448"/>
        <v>33.489089937422072</v>
      </c>
      <c r="K85" s="23">
        <f t="shared" si="448"/>
        <v>34.399984130168129</v>
      </c>
      <c r="L85" s="23">
        <f t="shared" si="448"/>
        <v>25.920984188408681</v>
      </c>
      <c r="M85" s="23">
        <f t="shared" si="448"/>
        <v>23.248480669403225</v>
      </c>
      <c r="N85" s="23">
        <f t="shared" si="448"/>
        <v>38.180000213766121</v>
      </c>
      <c r="O85" s="23">
        <f t="shared" si="448"/>
        <v>32.686013596049072</v>
      </c>
      <c r="P85" s="23">
        <f t="shared" si="448"/>
        <v>38.314295547147523</v>
      </c>
      <c r="Q85" s="23">
        <f t="shared" si="448"/>
        <v>32.253638482373667</v>
      </c>
      <c r="R85" s="23">
        <f t="shared" ref="R85" si="449">+(R84/R51)*100</f>
        <v>28.580815421770961</v>
      </c>
      <c r="S85" s="88">
        <f t="shared" ref="S85" si="450">+(S84/S51)*100</f>
        <v>18.956918124806986</v>
      </c>
      <c r="T85" s="23">
        <f t="shared" ref="T85:U85" si="451">+(T84/T51)*100</f>
        <v>6.0943062907938179</v>
      </c>
      <c r="U85" s="23">
        <f t="shared" si="451"/>
        <v>82.092938320883718</v>
      </c>
      <c r="V85" s="23">
        <f t="shared" ref="V85" si="452">+(V84/V51)*100</f>
        <v>6.5241178282668528</v>
      </c>
      <c r="W85" s="23">
        <f t="shared" ref="W85:X85" si="453">+(W84/W51)*100</f>
        <v>2.3372230460236443</v>
      </c>
      <c r="X85" s="23">
        <f t="shared" si="453"/>
        <v>58.306291604812365</v>
      </c>
      <c r="Y85" s="23">
        <f t="shared" ref="Y85:Z85" si="454">+(Y84/Y51)*100</f>
        <v>16.521901857144016</v>
      </c>
      <c r="Z85" s="23">
        <f t="shared" si="454"/>
        <v>6.0974859307844556</v>
      </c>
      <c r="AA85" s="23">
        <f t="shared" ref="AA85:AB85" si="455">+(AA84/AA51)*100</f>
        <v>0.56988127557520929</v>
      </c>
      <c r="AB85" s="23">
        <f t="shared" si="455"/>
        <v>0.70986516586411519</v>
      </c>
      <c r="AC85" s="23">
        <f t="shared" ref="AC85:AD85" si="456">+(AC84/AC51)*100</f>
        <v>3.0969836810412339</v>
      </c>
      <c r="AD85" s="23">
        <f t="shared" si="456"/>
        <v>13.100101384709903</v>
      </c>
      <c r="AE85" s="23">
        <f t="shared" ref="AE85:AF85" si="457">+(AE84/AE51)*100</f>
        <v>23.381564325415891</v>
      </c>
      <c r="AF85" s="23">
        <f t="shared" si="457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</row>
    <row r="86" spans="2:95" x14ac:dyDescent="0.25">
      <c r="B86" s="185"/>
      <c r="C86" s="34" t="s">
        <v>9</v>
      </c>
      <c r="D86" s="23">
        <f t="shared" ref="D86:Q86" si="458">+(D84/D9)*100</f>
        <v>13.283844270695486</v>
      </c>
      <c r="E86" s="23">
        <f t="shared" si="458"/>
        <v>13.534715288620374</v>
      </c>
      <c r="F86" s="23">
        <f t="shared" si="458"/>
        <v>14.269538825494301</v>
      </c>
      <c r="G86" s="23">
        <f t="shared" si="458"/>
        <v>16.293119429481159</v>
      </c>
      <c r="H86" s="23">
        <f t="shared" si="458"/>
        <v>15.019411886779865</v>
      </c>
      <c r="I86" s="23">
        <f t="shared" si="458"/>
        <v>21.531489125101153</v>
      </c>
      <c r="J86" s="23">
        <f t="shared" si="458"/>
        <v>29.005082792100534</v>
      </c>
      <c r="K86" s="23">
        <f t="shared" si="458"/>
        <v>30.010670127703893</v>
      </c>
      <c r="L86" s="23">
        <f t="shared" si="458"/>
        <v>22.303876267263043</v>
      </c>
      <c r="M86" s="23">
        <f t="shared" si="458"/>
        <v>19.727394894699479</v>
      </c>
      <c r="N86" s="23">
        <f t="shared" si="458"/>
        <v>32.508117615203638</v>
      </c>
      <c r="O86" s="23">
        <f t="shared" si="458"/>
        <v>28.11083810392595</v>
      </c>
      <c r="P86" s="23">
        <f t="shared" si="458"/>
        <v>32.907727789476809</v>
      </c>
      <c r="Q86" s="23">
        <f t="shared" si="458"/>
        <v>26.311193036448412</v>
      </c>
      <c r="R86" s="23">
        <f t="shared" ref="R86" si="459">+(R84/R9)*100</f>
        <v>25.283202155422714</v>
      </c>
      <c r="S86" s="88">
        <f t="shared" ref="S86" si="460">+(S84/S9)*100</f>
        <v>15.429999792032756</v>
      </c>
      <c r="T86" s="23">
        <f t="shared" ref="T86:U86" si="461">+(T84/T9)*100</f>
        <v>5.8577981397681445</v>
      </c>
      <c r="U86" s="23">
        <f t="shared" si="461"/>
        <v>75.57311668599958</v>
      </c>
      <c r="V86" s="23">
        <f t="shared" ref="V86" si="462">+(V84/V9)*100</f>
        <v>5.9388544350479</v>
      </c>
      <c r="W86" s="23">
        <f t="shared" ref="W86:X86" si="463">+(W84/W9)*100</f>
        <v>2.0020053631897756</v>
      </c>
      <c r="X86" s="23">
        <f t="shared" si="463"/>
        <v>53.671858265672491</v>
      </c>
      <c r="Y86" s="23">
        <f t="shared" ref="Y86:Z86" si="464">+(Y84/Y9)*100</f>
        <v>11.310315032951141</v>
      </c>
      <c r="Z86" s="23">
        <f t="shared" si="464"/>
        <v>5.1243158490579077</v>
      </c>
      <c r="AA86" s="23">
        <f t="shared" ref="AA86:AB86" si="465">+(AA84/AA9)*100</f>
        <v>0.5088902357383851</v>
      </c>
      <c r="AB86" s="23">
        <f t="shared" si="465"/>
        <v>0.64260491299564337</v>
      </c>
      <c r="AC86" s="23">
        <f t="shared" ref="AC86:AD86" si="466">+(AC84/AC9)*100</f>
        <v>2.761244643260941</v>
      </c>
      <c r="AD86" s="23">
        <f t="shared" si="466"/>
        <v>12.690258114827429</v>
      </c>
      <c r="AE86" s="23">
        <f t="shared" ref="AE86:AF86" si="467">+(AE84/AE9)*100</f>
        <v>15.695413084626288</v>
      </c>
      <c r="AF86" s="23">
        <f t="shared" si="467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</row>
    <row r="87" spans="2:95" x14ac:dyDescent="0.25">
      <c r="B87" s="185"/>
      <c r="C87" s="34" t="s">
        <v>10</v>
      </c>
      <c r="D87" s="23">
        <f t="shared" ref="D87:P87" si="468">+(D84/D124)*100</f>
        <v>0.34014368683265395</v>
      </c>
      <c r="E87" s="23">
        <f t="shared" si="468"/>
        <v>0.33275456530664799</v>
      </c>
      <c r="F87" s="23">
        <f t="shared" si="468"/>
        <v>0.31949249789746564</v>
      </c>
      <c r="G87" s="23">
        <f t="shared" si="468"/>
        <v>0.30224275567407471</v>
      </c>
      <c r="H87" s="23">
        <f t="shared" si="468"/>
        <v>0.20839310840112066</v>
      </c>
      <c r="I87" s="23">
        <f t="shared" si="468"/>
        <v>0.39680963437661076</v>
      </c>
      <c r="J87" s="23">
        <f t="shared" si="468"/>
        <v>0.43227065933775355</v>
      </c>
      <c r="K87" s="23">
        <f t="shared" si="468"/>
        <v>0.38032726970790426</v>
      </c>
      <c r="L87" s="23">
        <f t="shared" si="468"/>
        <v>0.2644735202959354</v>
      </c>
      <c r="M87" s="23">
        <f t="shared" si="468"/>
        <v>0.18769232036583205</v>
      </c>
      <c r="N87" s="23">
        <f t="shared" si="468"/>
        <v>0.36933934391911238</v>
      </c>
      <c r="O87" s="23">
        <f t="shared" si="468"/>
        <v>0.36690122839125694</v>
      </c>
      <c r="P87" s="23">
        <f t="shared" si="468"/>
        <v>0.58121628115579593</v>
      </c>
      <c r="Q87" s="23">
        <f t="shared" ref="Q87" si="469">+(Q84/Q48)*100</f>
        <v>0.45486416036192423</v>
      </c>
      <c r="R87" s="23">
        <f t="shared" ref="R87" si="470">+(R84/R48)*100</f>
        <v>0.40221068119011644</v>
      </c>
      <c r="S87" s="88">
        <f t="shared" ref="S87" si="471">+(S84/S48)*100</f>
        <v>0.28272716261593778</v>
      </c>
      <c r="T87" s="23">
        <f t="shared" ref="T87:U87" si="472">+(T84/T48)*100</f>
        <v>4.0016137103147768E-3</v>
      </c>
      <c r="U87" s="23">
        <f t="shared" si="472"/>
        <v>0.13178054388827315</v>
      </c>
      <c r="V87" s="23">
        <f t="shared" ref="V87" si="473">+(V84/V48)*100</f>
        <v>1.5379581701341962E-2</v>
      </c>
      <c r="W87" s="23">
        <f t="shared" ref="W87:X87" si="474">+(W84/W48)*100</f>
        <v>2.983973437873131E-3</v>
      </c>
      <c r="X87" s="23">
        <f t="shared" si="474"/>
        <v>0.1671912582209511</v>
      </c>
      <c r="Y87" s="23">
        <f t="shared" ref="Y87:Z87" si="475">+(Y84/Y48)*100</f>
        <v>5.7832525128708075E-3</v>
      </c>
      <c r="Z87" s="23">
        <f t="shared" si="475"/>
        <v>3.7754371276165449E-3</v>
      </c>
      <c r="AA87" s="23">
        <f t="shared" ref="AA87:AB87" si="476">+(AA84/AA48)*100</f>
        <v>7.220516069788575E-4</v>
      </c>
      <c r="AB87" s="23">
        <f t="shared" si="476"/>
        <v>1.6123751340962442E-3</v>
      </c>
      <c r="AC87" s="23">
        <f t="shared" ref="AC87:AD87" si="477">+(AC84/AC48)*100</f>
        <v>6.162696208344939E-3</v>
      </c>
      <c r="AD87" s="23">
        <f t="shared" si="477"/>
        <v>1.8656200280739256E-2</v>
      </c>
      <c r="AE87" s="23">
        <f t="shared" ref="AE87:AF87" si="478">+(AE84/AE48)*100</f>
        <v>1.0353601769745265E-2</v>
      </c>
      <c r="AF87" s="23">
        <f t="shared" si="478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</row>
    <row r="88" spans="2:95" x14ac:dyDescent="0.25">
      <c r="B88" s="185"/>
      <c r="C88" s="48" t="s">
        <v>125</v>
      </c>
      <c r="D88" s="31">
        <f t="shared" ref="D88:Q88" si="479">+D80-D84</f>
        <v>0</v>
      </c>
      <c r="E88" s="31">
        <f t="shared" si="479"/>
        <v>0</v>
      </c>
      <c r="F88" s="31">
        <f t="shared" si="479"/>
        <v>0</v>
      </c>
      <c r="G88" s="31">
        <f t="shared" si="479"/>
        <v>0</v>
      </c>
      <c r="H88" s="31">
        <f t="shared" si="479"/>
        <v>0.44791474523325547</v>
      </c>
      <c r="I88" s="31">
        <f t="shared" si="479"/>
        <v>0.69269451000008075</v>
      </c>
      <c r="J88" s="31">
        <f t="shared" si="479"/>
        <v>0.49079778477404545</v>
      </c>
      <c r="K88" s="31">
        <f t="shared" si="479"/>
        <v>0.4730338600635946</v>
      </c>
      <c r="L88" s="31">
        <f t="shared" si="479"/>
        <v>0.43516086286385303</v>
      </c>
      <c r="M88" s="31">
        <f t="shared" si="479"/>
        <v>0.24592057895885944</v>
      </c>
      <c r="N88" s="31">
        <f t="shared" si="479"/>
        <v>0.26229239564855789</v>
      </c>
      <c r="O88" s="31">
        <f t="shared" si="479"/>
        <v>7.9735576045777634E-2</v>
      </c>
      <c r="P88" s="31">
        <f t="shared" si="479"/>
        <v>7.3195779999991828E-2</v>
      </c>
      <c r="Q88" s="31">
        <f t="shared" si="479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</row>
    <row r="89" spans="2:95" x14ac:dyDescent="0.25">
      <c r="B89" s="185"/>
      <c r="C89" s="34" t="s">
        <v>14</v>
      </c>
      <c r="D89" s="23">
        <f t="shared" ref="D89:Q89" si="480">+(D88/D51)*100</f>
        <v>0</v>
      </c>
      <c r="E89" s="23">
        <f t="shared" si="480"/>
        <v>0</v>
      </c>
      <c r="F89" s="23">
        <f t="shared" si="480"/>
        <v>0</v>
      </c>
      <c r="G89" s="23">
        <f t="shared" si="480"/>
        <v>0</v>
      </c>
      <c r="H89" s="23">
        <f t="shared" si="480"/>
        <v>0.15075352756401963</v>
      </c>
      <c r="I89" s="23">
        <f t="shared" si="480"/>
        <v>0.19517044360979216</v>
      </c>
      <c r="J89" s="23">
        <f t="shared" si="480"/>
        <v>0.13961275620094116</v>
      </c>
      <c r="K89" s="23">
        <f t="shared" si="480"/>
        <v>0.12649671835474383</v>
      </c>
      <c r="L89" s="23">
        <f t="shared" si="480"/>
        <v>0.12769094779004625</v>
      </c>
      <c r="M89" s="23">
        <f t="shared" si="480"/>
        <v>7.9256966998605086E-2</v>
      </c>
      <c r="N89" s="23">
        <f t="shared" si="480"/>
        <v>6.7641450938095413E-2</v>
      </c>
      <c r="O89" s="23">
        <f t="shared" si="480"/>
        <v>1.9551006689715558E-2</v>
      </c>
      <c r="P89" s="23">
        <f t="shared" si="480"/>
        <v>1.3262969858784807E-2</v>
      </c>
      <c r="Q89" s="23">
        <f t="shared" si="480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</row>
    <row r="90" spans="2:95" x14ac:dyDescent="0.25">
      <c r="B90" s="185"/>
      <c r="C90" s="34" t="s">
        <v>9</v>
      </c>
      <c r="D90" s="23">
        <f t="shared" ref="D90:Q90" si="481">+(D88/D9)*100</f>
        <v>0</v>
      </c>
      <c r="E90" s="23">
        <f t="shared" si="481"/>
        <v>0</v>
      </c>
      <c r="F90" s="23">
        <f t="shared" si="481"/>
        <v>0</v>
      </c>
      <c r="G90" s="23">
        <f t="shared" si="481"/>
        <v>0</v>
      </c>
      <c r="H90" s="23">
        <f t="shared" si="481"/>
        <v>0.13113637602491388</v>
      </c>
      <c r="I90" s="23">
        <f t="shared" si="481"/>
        <v>0.16786671815446408</v>
      </c>
      <c r="J90" s="23">
        <f t="shared" si="481"/>
        <v>0.12091936687466062</v>
      </c>
      <c r="K90" s="23">
        <f t="shared" si="481"/>
        <v>0.11035619296847421</v>
      </c>
      <c r="L90" s="23">
        <f t="shared" si="481"/>
        <v>0.10987249092309945</v>
      </c>
      <c r="M90" s="23">
        <f t="shared" si="481"/>
        <v>6.7253146920494306E-2</v>
      </c>
      <c r="N90" s="23">
        <f t="shared" si="481"/>
        <v>5.7592881887041002E-2</v>
      </c>
      <c r="O90" s="23">
        <f t="shared" si="481"/>
        <v>1.6814383993580654E-2</v>
      </c>
      <c r="P90" s="23">
        <f t="shared" si="481"/>
        <v>1.1391419196415838E-2</v>
      </c>
      <c r="Q90" s="23">
        <f t="shared" si="481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</row>
    <row r="91" spans="2:95" x14ac:dyDescent="0.25">
      <c r="B91" s="185"/>
      <c r="C91" s="34" t="s">
        <v>10</v>
      </c>
      <c r="D91" s="23">
        <f t="shared" ref="D91:P91" si="482">+(D88/D124)*100</f>
        <v>0</v>
      </c>
      <c r="E91" s="23">
        <f t="shared" si="482"/>
        <v>0</v>
      </c>
      <c r="F91" s="23">
        <f t="shared" si="482"/>
        <v>0</v>
      </c>
      <c r="G91" s="23">
        <f t="shared" si="482"/>
        <v>0</v>
      </c>
      <c r="H91" s="23">
        <f t="shared" si="482"/>
        <v>1.8195064647201083E-3</v>
      </c>
      <c r="I91" s="23">
        <f t="shared" si="482"/>
        <v>3.0936611336008337E-3</v>
      </c>
      <c r="J91" s="23">
        <f t="shared" si="482"/>
        <v>1.8020943025837126E-3</v>
      </c>
      <c r="K91" s="23">
        <f t="shared" si="482"/>
        <v>1.3985515614432444E-3</v>
      </c>
      <c r="L91" s="23">
        <f t="shared" si="482"/>
        <v>1.3028392065089738E-3</v>
      </c>
      <c r="M91" s="23">
        <f t="shared" si="482"/>
        <v>6.3986650365089074E-4</v>
      </c>
      <c r="N91" s="23">
        <f t="shared" si="482"/>
        <v>6.543386320413191E-4</v>
      </c>
      <c r="O91" s="23">
        <f t="shared" si="482"/>
        <v>2.1946048421179733E-4</v>
      </c>
      <c r="P91" s="23">
        <f t="shared" si="48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</row>
    <row r="92" spans="2:95" x14ac:dyDescent="0.25">
      <c r="B92" s="185"/>
      <c r="C92" s="48" t="s">
        <v>120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</row>
    <row r="93" spans="2:95" x14ac:dyDescent="0.25">
      <c r="B93" s="185"/>
      <c r="C93" s="34" t="s">
        <v>14</v>
      </c>
      <c r="D93" s="23">
        <f t="shared" ref="D93:R93" si="483">+(D92/D51)*100</f>
        <v>0</v>
      </c>
      <c r="E93" s="23">
        <f t="shared" si="483"/>
        <v>0</v>
      </c>
      <c r="F93" s="23">
        <f t="shared" si="483"/>
        <v>0</v>
      </c>
      <c r="G93" s="23">
        <f t="shared" si="483"/>
        <v>0</v>
      </c>
      <c r="H93" s="23">
        <f t="shared" si="483"/>
        <v>0</v>
      </c>
      <c r="I93" s="23">
        <f t="shared" si="483"/>
        <v>0</v>
      </c>
      <c r="J93" s="23">
        <f t="shared" si="483"/>
        <v>0</v>
      </c>
      <c r="K93" s="23">
        <f t="shared" si="483"/>
        <v>0</v>
      </c>
      <c r="L93" s="23">
        <f t="shared" si="483"/>
        <v>0</v>
      </c>
      <c r="M93" s="23">
        <f t="shared" si="483"/>
        <v>0</v>
      </c>
      <c r="N93" s="23">
        <f t="shared" si="483"/>
        <v>0</v>
      </c>
      <c r="O93" s="23">
        <f t="shared" si="483"/>
        <v>0</v>
      </c>
      <c r="P93" s="23">
        <f t="shared" si="483"/>
        <v>0</v>
      </c>
      <c r="Q93" s="23">
        <f t="shared" si="483"/>
        <v>0</v>
      </c>
      <c r="R93" s="23">
        <f t="shared" si="483"/>
        <v>0</v>
      </c>
      <c r="S93" s="88">
        <f t="shared" ref="S93" si="484">+(S92/S51)*100</f>
        <v>0.26011619411989023</v>
      </c>
      <c r="T93" s="23">
        <f t="shared" ref="T93:U93" si="485">+(T92/T51)*100</f>
        <v>0</v>
      </c>
      <c r="U93" s="23">
        <f t="shared" si="485"/>
        <v>0</v>
      </c>
      <c r="V93" s="23">
        <f t="shared" ref="V93" si="486">+(V92/V51)*100</f>
        <v>0</v>
      </c>
      <c r="W93" s="23">
        <f t="shared" ref="W93:X93" si="487">+(W92/W51)*100</f>
        <v>0</v>
      </c>
      <c r="X93" s="23">
        <f t="shared" si="487"/>
        <v>0</v>
      </c>
      <c r="Y93" s="23">
        <f t="shared" ref="Y93:Z93" si="488">+(Y92/Y51)*100</f>
        <v>0</v>
      </c>
      <c r="Z93" s="23">
        <f t="shared" si="488"/>
        <v>0</v>
      </c>
      <c r="AA93" s="23">
        <f t="shared" ref="AA93:AB93" si="489">+(AA92/AA51)*100</f>
        <v>2.4416989135816434</v>
      </c>
      <c r="AB93" s="23">
        <f t="shared" si="489"/>
        <v>0</v>
      </c>
      <c r="AC93" s="23">
        <f t="shared" ref="AC93:AD93" si="490">+(AC92/AC51)*100</f>
        <v>0</v>
      </c>
      <c r="AD93" s="23">
        <f t="shared" si="490"/>
        <v>0</v>
      </c>
      <c r="AE93" s="23">
        <f t="shared" ref="AE93:AF93" si="491">+(AE92/AE51)*100</f>
        <v>0</v>
      </c>
      <c r="AF93" s="23">
        <f t="shared" si="491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</row>
    <row r="94" spans="2:95" x14ac:dyDescent="0.25">
      <c r="B94" s="185"/>
      <c r="C94" s="34" t="s">
        <v>9</v>
      </c>
      <c r="D94" s="23">
        <f t="shared" ref="D94:R94" si="492">+(D92/D9)*100</f>
        <v>0</v>
      </c>
      <c r="E94" s="23">
        <f t="shared" si="492"/>
        <v>0</v>
      </c>
      <c r="F94" s="23">
        <f t="shared" si="492"/>
        <v>0</v>
      </c>
      <c r="G94" s="23">
        <f t="shared" si="492"/>
        <v>0</v>
      </c>
      <c r="H94" s="23">
        <f t="shared" si="492"/>
        <v>0</v>
      </c>
      <c r="I94" s="23">
        <f t="shared" si="492"/>
        <v>0</v>
      </c>
      <c r="J94" s="23">
        <f t="shared" si="492"/>
        <v>0</v>
      </c>
      <c r="K94" s="23">
        <f t="shared" si="492"/>
        <v>0</v>
      </c>
      <c r="L94" s="23">
        <f t="shared" si="492"/>
        <v>0</v>
      </c>
      <c r="M94" s="23">
        <f t="shared" si="492"/>
        <v>0</v>
      </c>
      <c r="N94" s="23">
        <f t="shared" si="492"/>
        <v>0</v>
      </c>
      <c r="O94" s="23">
        <f t="shared" si="492"/>
        <v>0</v>
      </c>
      <c r="P94" s="23">
        <f t="shared" si="492"/>
        <v>0</v>
      </c>
      <c r="Q94" s="23">
        <f t="shared" si="492"/>
        <v>0</v>
      </c>
      <c r="R94" s="23">
        <f t="shared" si="492"/>
        <v>0</v>
      </c>
      <c r="S94" s="88">
        <f t="shared" ref="S94" si="493">+(S92/S9)*100</f>
        <v>0.21172179964854509</v>
      </c>
      <c r="T94" s="23">
        <f t="shared" ref="T94:U94" si="494">+(T92/T9)*100</f>
        <v>0</v>
      </c>
      <c r="U94" s="23">
        <f t="shared" si="494"/>
        <v>0</v>
      </c>
      <c r="V94" s="23">
        <f t="shared" ref="V94" si="495">+(V92/V9)*100</f>
        <v>0</v>
      </c>
      <c r="W94" s="23">
        <f t="shared" ref="W94:X94" si="496">+(W92/W9)*100</f>
        <v>0</v>
      </c>
      <c r="X94" s="23">
        <f t="shared" si="496"/>
        <v>0</v>
      </c>
      <c r="Y94" s="23">
        <f t="shared" ref="Y94:Z94" si="497">+(Y92/Y9)*100</f>
        <v>0</v>
      </c>
      <c r="Z94" s="23">
        <f t="shared" si="497"/>
        <v>0</v>
      </c>
      <c r="AA94" s="23">
        <f t="shared" ref="AA94:AB94" si="498">+(AA92/AA9)*100</f>
        <v>2.1803782454170784</v>
      </c>
      <c r="AB94" s="23">
        <f t="shared" si="498"/>
        <v>0</v>
      </c>
      <c r="AC94" s="23">
        <f t="shared" ref="AC94:AD94" si="499">+(AC92/AC9)*100</f>
        <v>0</v>
      </c>
      <c r="AD94" s="23">
        <f t="shared" si="499"/>
        <v>0</v>
      </c>
      <c r="AE94" s="23">
        <f t="shared" ref="AE94:AF94" si="500">+(AE92/AE9)*100</f>
        <v>0</v>
      </c>
      <c r="AF94" s="23">
        <f t="shared" si="500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</row>
    <row r="95" spans="2:95" x14ac:dyDescent="0.25">
      <c r="B95" s="185"/>
      <c r="C95" s="34" t="s">
        <v>10</v>
      </c>
      <c r="D95" s="23">
        <f t="shared" ref="D95:R95" si="501">+(D92/D124)*100</f>
        <v>0</v>
      </c>
      <c r="E95" s="23">
        <f t="shared" si="501"/>
        <v>0</v>
      </c>
      <c r="F95" s="23">
        <f t="shared" si="501"/>
        <v>0</v>
      </c>
      <c r="G95" s="23">
        <f t="shared" si="501"/>
        <v>0</v>
      </c>
      <c r="H95" s="23">
        <f t="shared" si="501"/>
        <v>0</v>
      </c>
      <c r="I95" s="23">
        <f t="shared" si="501"/>
        <v>0</v>
      </c>
      <c r="J95" s="23">
        <f t="shared" si="501"/>
        <v>0</v>
      </c>
      <c r="K95" s="23">
        <f t="shared" si="501"/>
        <v>0</v>
      </c>
      <c r="L95" s="23">
        <f t="shared" si="501"/>
        <v>0</v>
      </c>
      <c r="M95" s="23">
        <f t="shared" si="501"/>
        <v>0</v>
      </c>
      <c r="N95" s="23">
        <f t="shared" si="501"/>
        <v>0</v>
      </c>
      <c r="O95" s="23">
        <f t="shared" si="501"/>
        <v>0</v>
      </c>
      <c r="P95" s="23">
        <f t="shared" si="501"/>
        <v>0</v>
      </c>
      <c r="Q95" s="23">
        <f t="shared" si="501"/>
        <v>0</v>
      </c>
      <c r="R95" s="23">
        <f t="shared" si="501"/>
        <v>0</v>
      </c>
      <c r="S95" s="88">
        <f t="shared" ref="S95" si="502">+(S92/S124)*100</f>
        <v>3.879423492246676E-3</v>
      </c>
      <c r="T95" s="23">
        <f t="shared" ref="T95:U95" si="503">+(T92/T124)*100</f>
        <v>0</v>
      </c>
      <c r="U95" s="23">
        <f t="shared" si="503"/>
        <v>0</v>
      </c>
      <c r="V95" s="23">
        <f t="shared" ref="V95" si="504">+(V92/V124)*100</f>
        <v>0</v>
      </c>
      <c r="W95" s="23">
        <f t="shared" ref="W95:X95" si="505">+(W92/W124)*100</f>
        <v>0</v>
      </c>
      <c r="X95" s="23">
        <f t="shared" si="505"/>
        <v>0</v>
      </c>
      <c r="Y95" s="23">
        <f t="shared" ref="Y95:Z95" si="506">+(Y92/Y124)*100</f>
        <v>0</v>
      </c>
      <c r="Z95" s="23">
        <f t="shared" si="506"/>
        <v>0</v>
      </c>
      <c r="AA95" s="23">
        <f t="shared" ref="AA95:AB95" si="507">+(AA92/AA124)*100</f>
        <v>3.0936840704770315E-3</v>
      </c>
      <c r="AB95" s="23">
        <f t="shared" si="507"/>
        <v>0</v>
      </c>
      <c r="AC95" s="23">
        <f t="shared" ref="AC95:AD95" si="508">+(AC92/AC124)*100</f>
        <v>0</v>
      </c>
      <c r="AD95" s="23">
        <f t="shared" si="508"/>
        <v>0</v>
      </c>
      <c r="AE95" s="23">
        <f t="shared" ref="AE95:AF95" si="509">+(AE92/AE124)*100</f>
        <v>0</v>
      </c>
      <c r="AF95" s="23">
        <f t="shared" si="509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</row>
    <row r="96" spans="2:95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</row>
    <row r="97" spans="2:95" x14ac:dyDescent="0.25">
      <c r="B97" s="185"/>
      <c r="C97" s="34" t="s">
        <v>10</v>
      </c>
      <c r="D97" s="23">
        <f>+(D96/D100)*100</f>
        <v>0.22727538584597887</v>
      </c>
      <c r="E97" s="23">
        <f t="shared" ref="E97:AF97" si="510">+(E96/E100)*100</f>
        <v>0.20841458234305352</v>
      </c>
      <c r="F97" s="23">
        <f t="shared" si="510"/>
        <v>0.24543428109602114</v>
      </c>
      <c r="G97" s="23">
        <f t="shared" si="510"/>
        <v>0.22250487140645514</v>
      </c>
      <c r="H97" s="23">
        <f t="shared" si="510"/>
        <v>0.13308310865070544</v>
      </c>
      <c r="I97" s="23">
        <f t="shared" si="510"/>
        <v>0.30394807128267326</v>
      </c>
      <c r="J97" s="23">
        <f t="shared" si="510"/>
        <v>0.34474520569496292</v>
      </c>
      <c r="K97" s="23">
        <f t="shared" si="510"/>
        <v>0.33507569868539966</v>
      </c>
      <c r="L97" s="23">
        <f t="shared" si="510"/>
        <v>0.22576771316665345</v>
      </c>
      <c r="M97" s="23">
        <f t="shared" si="510"/>
        <v>0.10256018161585849</v>
      </c>
      <c r="N97" s="23">
        <f t="shared" si="510"/>
        <v>0.24453685467885292</v>
      </c>
      <c r="O97" s="23">
        <f t="shared" si="510"/>
        <v>0.25970435673362585</v>
      </c>
      <c r="P97" s="23">
        <f t="shared" si="510"/>
        <v>0.46515976824699679</v>
      </c>
      <c r="Q97" s="23">
        <f t="shared" si="510"/>
        <v>0.36625988828262845</v>
      </c>
      <c r="R97" s="23">
        <f t="shared" si="510"/>
        <v>0.31235649174769903</v>
      </c>
      <c r="S97" s="23">
        <f t="shared" si="510"/>
        <v>0.19941913682360868</v>
      </c>
      <c r="T97" s="23">
        <f t="shared" si="510"/>
        <v>0</v>
      </c>
      <c r="U97" s="23">
        <f t="shared" si="510"/>
        <v>0.12652956686344038</v>
      </c>
      <c r="V97" s="23">
        <f t="shared" si="510"/>
        <v>1.3724628489200617E-2</v>
      </c>
      <c r="W97" s="23">
        <f t="shared" si="510"/>
        <v>0</v>
      </c>
      <c r="X97" s="23">
        <f t="shared" si="510"/>
        <v>0.14468904798538001</v>
      </c>
      <c r="Y97" s="23">
        <f t="shared" si="510"/>
        <v>0</v>
      </c>
      <c r="Z97" s="23">
        <f t="shared" si="510"/>
        <v>0</v>
      </c>
      <c r="AA97" s="23">
        <f t="shared" si="510"/>
        <v>0</v>
      </c>
      <c r="AB97" s="23">
        <f t="shared" si="510"/>
        <v>5.8419861505858682E-4</v>
      </c>
      <c r="AC97" s="23">
        <f t="shared" si="510"/>
        <v>0</v>
      </c>
      <c r="AD97" s="23">
        <f t="shared" si="510"/>
        <v>0</v>
      </c>
      <c r="AE97" s="23">
        <f t="shared" si="510"/>
        <v>0</v>
      </c>
      <c r="AF97" s="23">
        <f t="shared" si="510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</row>
    <row r="98" spans="2:95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</row>
    <row r="99" spans="2:95" x14ac:dyDescent="0.25">
      <c r="B99" s="185"/>
      <c r="C99" s="34" t="s">
        <v>10</v>
      </c>
      <c r="D99" s="58">
        <f>+(D98/D100)*100</f>
        <v>0.11286830098667509</v>
      </c>
      <c r="E99" s="58">
        <f t="shared" ref="E99:AF99" si="511">+(E98/E100)*100</f>
        <v>0.12433998296359447</v>
      </c>
      <c r="F99" s="58">
        <f t="shared" si="511"/>
        <v>7.4058216801444546E-2</v>
      </c>
      <c r="G99" s="58">
        <f t="shared" si="511"/>
        <v>7.9737884267619574E-2</v>
      </c>
      <c r="H99" s="58">
        <f t="shared" si="511"/>
        <v>7.7129506215135327E-2</v>
      </c>
      <c r="I99" s="58">
        <f t="shared" si="511"/>
        <v>9.5955224227537952E-2</v>
      </c>
      <c r="J99" s="58">
        <f t="shared" si="511"/>
        <v>8.9327547945374342E-2</v>
      </c>
      <c r="K99" s="58">
        <f t="shared" si="511"/>
        <v>4.6650122583947712E-2</v>
      </c>
      <c r="L99" s="58">
        <f t="shared" si="511"/>
        <v>3.9490682022638314E-2</v>
      </c>
      <c r="M99" s="58">
        <f t="shared" si="511"/>
        <v>8.5772005253624356E-2</v>
      </c>
      <c r="N99" s="58">
        <f t="shared" si="511"/>
        <v>0.12545682787230089</v>
      </c>
      <c r="O99" s="58">
        <f t="shared" si="511"/>
        <v>0.10741633214184283</v>
      </c>
      <c r="P99" s="58">
        <f t="shared" si="511"/>
        <v>0.1162577081522016</v>
      </c>
      <c r="Q99" s="58">
        <f t="shared" si="511"/>
        <v>8.8604272079295637E-2</v>
      </c>
      <c r="R99" s="58">
        <f t="shared" si="511"/>
        <v>8.9854189442417173E-2</v>
      </c>
      <c r="S99" s="58">
        <f t="shared" si="511"/>
        <v>8.7187449284575863E-2</v>
      </c>
      <c r="T99" s="58">
        <f t="shared" si="511"/>
        <v>4.0016137103147768E-3</v>
      </c>
      <c r="U99" s="58">
        <f t="shared" si="511"/>
        <v>5.250977024832776E-3</v>
      </c>
      <c r="V99" s="58">
        <f t="shared" si="511"/>
        <v>1.6549532121413477E-3</v>
      </c>
      <c r="W99" s="58">
        <f t="shared" si="511"/>
        <v>2.983973437873131E-3</v>
      </c>
      <c r="X99" s="58">
        <f t="shared" si="511"/>
        <v>2.2502210235571078E-2</v>
      </c>
      <c r="Y99" s="58">
        <f t="shared" si="511"/>
        <v>5.7832525128708075E-3</v>
      </c>
      <c r="Z99" s="58">
        <f t="shared" si="511"/>
        <v>3.7754371276165449E-3</v>
      </c>
      <c r="AA99" s="58">
        <f t="shared" si="511"/>
        <v>3.8157356774558893E-3</v>
      </c>
      <c r="AB99" s="58">
        <f t="shared" si="511"/>
        <v>1.0281765190376575E-3</v>
      </c>
      <c r="AC99" s="58">
        <f t="shared" si="511"/>
        <v>6.162696208344939E-3</v>
      </c>
      <c r="AD99" s="58">
        <f t="shared" si="511"/>
        <v>1.8656200280739256E-2</v>
      </c>
      <c r="AE99" s="58">
        <f t="shared" si="511"/>
        <v>1.0353601769745265E-2</v>
      </c>
      <c r="AF99" s="58">
        <f t="shared" si="511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</row>
    <row r="100" spans="2:95" x14ac:dyDescent="0.25">
      <c r="B100" s="186"/>
      <c r="C100" s="138" t="s">
        <v>25</v>
      </c>
      <c r="D100" s="38">
        <f>+D48</f>
        <v>9656.2150442778748</v>
      </c>
      <c r="E100" s="38">
        <f t="shared" ref="E100:Q100" si="512">+E48</f>
        <v>10783.500792833722</v>
      </c>
      <c r="F100" s="38">
        <f t="shared" si="512"/>
        <v>13449.430538144894</v>
      </c>
      <c r="G100" s="38">
        <f t="shared" si="512"/>
        <v>17911.431640227955</v>
      </c>
      <c r="H100" s="38">
        <f t="shared" si="512"/>
        <v>24617.375860885302</v>
      </c>
      <c r="I100" s="38">
        <f t="shared" si="512"/>
        <v>22390.768739232484</v>
      </c>
      <c r="J100" s="38">
        <f t="shared" si="512"/>
        <v>27234.855804736468</v>
      </c>
      <c r="K100" s="38">
        <f t="shared" si="512"/>
        <v>33823.126233218332</v>
      </c>
      <c r="L100" s="38">
        <f t="shared" si="512"/>
        <v>33400.964653949079</v>
      </c>
      <c r="M100" s="38">
        <f t="shared" si="512"/>
        <v>38433.107149023846</v>
      </c>
      <c r="N100" s="38">
        <f t="shared" si="512"/>
        <v>40085.115382885582</v>
      </c>
      <c r="O100" s="38">
        <f t="shared" si="512"/>
        <v>36332.543570270391</v>
      </c>
      <c r="P100" s="38">
        <f t="shared" si="512"/>
        <v>36380.472401901789</v>
      </c>
      <c r="Q100" s="38">
        <f t="shared" si="512"/>
        <v>39394.355365630952</v>
      </c>
      <c r="R100" s="38">
        <f t="shared" ref="R100" si="513">+R48</f>
        <v>40692.175200481201</v>
      </c>
      <c r="S100" s="38">
        <f t="shared" ref="S100" si="514">+S48</f>
        <v>38756.92773948449</v>
      </c>
      <c r="T100" s="38">
        <f t="shared" ref="T100:U100" si="515">+T48</f>
        <v>36388.67142294455</v>
      </c>
      <c r="U100" s="38">
        <f t="shared" si="515"/>
        <v>36388.67142294455</v>
      </c>
      <c r="V100" s="38">
        <f t="shared" ref="V100" si="516">+V48</f>
        <v>36388.67142294455</v>
      </c>
      <c r="W100" s="38">
        <f t="shared" ref="W100:X100" si="517">+W48</f>
        <v>36388.67142294455</v>
      </c>
      <c r="X100" s="38">
        <f t="shared" si="517"/>
        <v>36388.67142294455</v>
      </c>
      <c r="Y100" s="38">
        <f t="shared" ref="Y100:Z100" si="518">+Y48</f>
        <v>36388.67142294455</v>
      </c>
      <c r="Z100" s="38">
        <f t="shared" si="518"/>
        <v>36388.67142294455</v>
      </c>
      <c r="AA100" s="38">
        <f t="shared" ref="AA100:AB100" si="519">+AA48</f>
        <v>36388.67142294455</v>
      </c>
      <c r="AB100" s="38">
        <f t="shared" si="519"/>
        <v>36388.67142294455</v>
      </c>
      <c r="AC100" s="38">
        <f t="shared" ref="AC100:AD100" si="520">+AC48</f>
        <v>36388.67142294455</v>
      </c>
      <c r="AD100" s="38">
        <f t="shared" si="520"/>
        <v>36388.67142294455</v>
      </c>
      <c r="AE100" s="38">
        <f t="shared" ref="AE100:AF100" si="521">+AE48</f>
        <v>36145.752389081623</v>
      </c>
      <c r="AF100" s="38">
        <f t="shared" si="521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</row>
    <row r="101" spans="2:95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</row>
    <row r="102" spans="2:95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v>44197</v>
      </c>
      <c r="AH102" s="17">
        <v>44228</v>
      </c>
      <c r="AI102" s="17">
        <v>44256</v>
      </c>
      <c r="AJ102" s="17">
        <v>44287</v>
      </c>
      <c r="AK102" s="17">
        <v>44317</v>
      </c>
      <c r="AL102" s="17">
        <v>44348</v>
      </c>
      <c r="AM102" s="17">
        <v>44378</v>
      </c>
      <c r="AN102" s="17">
        <v>44409</v>
      </c>
      <c r="AO102" s="17">
        <v>44440</v>
      </c>
      <c r="AP102" s="17">
        <v>44470</v>
      </c>
      <c r="AQ102" s="17">
        <v>44501</v>
      </c>
      <c r="AR102" s="17">
        <v>44531</v>
      </c>
      <c r="AS102" s="132">
        <v>2021</v>
      </c>
      <c r="AT102" s="16">
        <v>44562</v>
      </c>
      <c r="AU102" s="16">
        <v>44593</v>
      </c>
      <c r="AV102" s="16">
        <v>44621</v>
      </c>
      <c r="AW102" s="16">
        <v>44652</v>
      </c>
      <c r="AX102" s="16">
        <v>44682</v>
      </c>
      <c r="AY102" s="16">
        <v>44714</v>
      </c>
      <c r="AZ102" s="16">
        <v>44745</v>
      </c>
      <c r="BA102" s="16">
        <v>44776</v>
      </c>
      <c r="BB102" s="16">
        <v>44807</v>
      </c>
      <c r="BC102" s="16">
        <v>44837</v>
      </c>
      <c r="BD102" s="16">
        <v>44868</v>
      </c>
      <c r="BE102" s="16">
        <v>44898</v>
      </c>
      <c r="BF102" s="14">
        <v>2022</v>
      </c>
      <c r="BG102" s="16">
        <v>44929</v>
      </c>
      <c r="BH102" s="16">
        <v>44960</v>
      </c>
      <c r="BI102" s="16">
        <v>44988</v>
      </c>
      <c r="BJ102" s="16">
        <v>45019</v>
      </c>
      <c r="BK102" s="16">
        <v>45049</v>
      </c>
      <c r="BL102" s="16">
        <v>45080</v>
      </c>
      <c r="BM102" s="16">
        <v>45110</v>
      </c>
      <c r="BN102" s="16">
        <v>45141</v>
      </c>
      <c r="BO102" s="16">
        <v>45170</v>
      </c>
      <c r="BP102" s="16">
        <v>45200</v>
      </c>
      <c r="BQ102" s="16">
        <v>45231</v>
      </c>
      <c r="BR102" s="16" t="s">
        <v>190</v>
      </c>
      <c r="BS102" s="110" t="s">
        <v>203</v>
      </c>
      <c r="BT102" s="110" t="s">
        <v>191</v>
      </c>
      <c r="BU102" s="110" t="s">
        <v>192</v>
      </c>
      <c r="BV102" s="110" t="s">
        <v>193</v>
      </c>
      <c r="BW102" s="110" t="s">
        <v>194</v>
      </c>
      <c r="BX102" s="110" t="s">
        <v>195</v>
      </c>
      <c r="BY102" s="84" t="s">
        <v>196</v>
      </c>
      <c r="BZ102" s="84" t="s">
        <v>197</v>
      </c>
      <c r="CA102" s="84" t="s">
        <v>198</v>
      </c>
      <c r="CB102" s="84" t="s">
        <v>199</v>
      </c>
      <c r="CC102" s="84" t="s">
        <v>200</v>
      </c>
      <c r="CD102" s="84" t="s">
        <v>201</v>
      </c>
      <c r="CE102" s="84" t="s">
        <v>132</v>
      </c>
      <c r="CF102" s="84" t="s">
        <v>176</v>
      </c>
      <c r="CG102" s="84" t="s">
        <v>175</v>
      </c>
      <c r="CH102" s="84" t="s">
        <v>179</v>
      </c>
      <c r="CI102" s="84" t="s">
        <v>180</v>
      </c>
      <c r="CJ102" s="84" t="s">
        <v>181</v>
      </c>
      <c r="CK102" s="84" t="s">
        <v>182</v>
      </c>
      <c r="CL102" s="84" t="s">
        <v>183</v>
      </c>
      <c r="CM102" s="84" t="s">
        <v>184</v>
      </c>
      <c r="CN102" s="84" t="s">
        <v>186</v>
      </c>
      <c r="CO102" s="84" t="s">
        <v>187</v>
      </c>
      <c r="CP102" s="84" t="s">
        <v>188</v>
      </c>
      <c r="CQ102" s="84" t="s">
        <v>202</v>
      </c>
    </row>
    <row r="103" spans="2:95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</row>
    <row r="104" spans="2:95" x14ac:dyDescent="0.25">
      <c r="B104" s="185"/>
      <c r="C104" s="22" t="s">
        <v>4</v>
      </c>
      <c r="D104" s="23">
        <f t="shared" ref="D104:Q104" si="522">+(D103/D9)*100</f>
        <v>18.357023054006941</v>
      </c>
      <c r="E104" s="23">
        <f t="shared" si="522"/>
        <v>19.171073335608515</v>
      </c>
      <c r="F104" s="23">
        <f t="shared" si="522"/>
        <v>14.183869103712698</v>
      </c>
      <c r="G104" s="23">
        <f t="shared" si="522"/>
        <v>12.813678568908044</v>
      </c>
      <c r="H104" s="23">
        <f t="shared" si="522"/>
        <v>13.012731347712558</v>
      </c>
      <c r="I104" s="23">
        <f t="shared" si="522"/>
        <v>13.989682530986631</v>
      </c>
      <c r="J104" s="23">
        <f t="shared" si="522"/>
        <v>13.389456547491593</v>
      </c>
      <c r="K104" s="23">
        <f t="shared" si="522"/>
        <v>12.759639614527925</v>
      </c>
      <c r="L104" s="23">
        <f t="shared" si="522"/>
        <v>13.954361820733338</v>
      </c>
      <c r="M104" s="23">
        <f t="shared" si="522"/>
        <v>15.145444662703342</v>
      </c>
      <c r="N104" s="23">
        <f t="shared" si="522"/>
        <v>14.855637943442021</v>
      </c>
      <c r="O104" s="23">
        <f t="shared" si="522"/>
        <v>13.997349290328065</v>
      </c>
      <c r="P104" s="23">
        <f t="shared" si="522"/>
        <v>14.111097908658316</v>
      </c>
      <c r="Q104" s="23">
        <f t="shared" si="522"/>
        <v>18.42410879991958</v>
      </c>
      <c r="R104" s="23">
        <f t="shared" ref="R104" si="523">+(R103/R9)*100</f>
        <v>11.537855787824526</v>
      </c>
      <c r="S104" s="88">
        <f t="shared" ref="S104" si="524">+(S103/S9)*100</f>
        <v>18.604914098135563</v>
      </c>
      <c r="T104" s="23">
        <f t="shared" ref="T104:U104" si="525">+(T103/T9)*100</f>
        <v>3.8808051276147086</v>
      </c>
      <c r="U104" s="23">
        <f t="shared" si="525"/>
        <v>7.9420005767116635</v>
      </c>
      <c r="V104" s="23">
        <f t="shared" ref="V104" si="526">+(V103/V9)*100</f>
        <v>8.9707667553642132</v>
      </c>
      <c r="W104" s="23">
        <f t="shared" ref="W104:X104" si="527">+(W103/W9)*100</f>
        <v>14.342562786387871</v>
      </c>
      <c r="X104" s="23">
        <f t="shared" si="527"/>
        <v>7.9484275394345101</v>
      </c>
      <c r="Y104" s="23">
        <f t="shared" ref="Y104:Z104" si="528">+(Y103/Y9)*100</f>
        <v>31.543504308733095</v>
      </c>
      <c r="Z104" s="23">
        <f t="shared" si="528"/>
        <v>15.960185767929215</v>
      </c>
      <c r="AA104" s="23">
        <f t="shared" ref="AA104:AB104" si="529">+(AA103/AA9)*100</f>
        <v>10.702411616395512</v>
      </c>
      <c r="AB104" s="23">
        <f t="shared" si="529"/>
        <v>9.4750744370722657</v>
      </c>
      <c r="AC104" s="23">
        <f t="shared" ref="AC104:AD104" si="530">+(AC103/AC9)*100</f>
        <v>10.84083974467101</v>
      </c>
      <c r="AD104" s="23">
        <f t="shared" si="530"/>
        <v>3.1285503664943612</v>
      </c>
      <c r="AE104" s="23">
        <f t="shared" ref="AE104:AF104" si="531">+(AE103/AE9)*100</f>
        <v>32.872698908493099</v>
      </c>
      <c r="AF104" s="23">
        <f t="shared" si="531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</row>
    <row r="105" spans="2:95" x14ac:dyDescent="0.25">
      <c r="B105" s="185"/>
      <c r="C105" s="22" t="s">
        <v>1</v>
      </c>
      <c r="D105" s="23">
        <f t="shared" ref="D105:P105" si="532">+(D103/D124)*100</f>
        <v>0.47004657489371743</v>
      </c>
      <c r="E105" s="23">
        <f t="shared" si="532"/>
        <v>0.47132592287447628</v>
      </c>
      <c r="F105" s="23">
        <f t="shared" si="532"/>
        <v>0.31757436769431685</v>
      </c>
      <c r="G105" s="23">
        <f t="shared" si="532"/>
        <v>0.23769797660606284</v>
      </c>
      <c r="H105" s="23">
        <f t="shared" si="532"/>
        <v>0.18055058046083863</v>
      </c>
      <c r="I105" s="23">
        <f t="shared" si="532"/>
        <v>0.25781964163798093</v>
      </c>
      <c r="J105" s="23">
        <f t="shared" si="532"/>
        <v>0.19954672260182982</v>
      </c>
      <c r="K105" s="23">
        <f t="shared" si="532"/>
        <v>0.1617037832344303</v>
      </c>
      <c r="L105" s="23">
        <f t="shared" si="532"/>
        <v>0.16546716588584362</v>
      </c>
      <c r="M105" s="23">
        <f t="shared" si="532"/>
        <v>0.14409827891055665</v>
      </c>
      <c r="N105" s="23">
        <f t="shared" si="532"/>
        <v>0.16878158361789164</v>
      </c>
      <c r="O105" s="23">
        <f t="shared" si="532"/>
        <v>0.1826926906218998</v>
      </c>
      <c r="P105" s="23">
        <f t="shared" si="532"/>
        <v>0.24923020823450515</v>
      </c>
      <c r="Q105" s="23">
        <f t="shared" ref="Q105" si="533">+(Q103/Q48)*100</f>
        <v>0.31851337064354523</v>
      </c>
      <c r="R105" s="23">
        <f t="shared" ref="R105" si="534">+(R103/R48)*100</f>
        <v>0.18354672036267011</v>
      </c>
      <c r="S105" s="88">
        <f t="shared" ref="S105" si="535">+(S103/S48)*100</f>
        <v>0.34090179161215384</v>
      </c>
      <c r="T105" s="23">
        <f t="shared" ref="T105:U105" si="536">+(T103/T48)*100</f>
        <v>2.6510785512212226E-3</v>
      </c>
      <c r="U105" s="23">
        <f t="shared" si="536"/>
        <v>1.3848855273609906E-2</v>
      </c>
      <c r="V105" s="23">
        <f t="shared" ref="V105" si="537">+(V103/V48)*100</f>
        <v>2.3231187385836891E-2</v>
      </c>
      <c r="W105" s="23">
        <f t="shared" ref="W105:X105" si="538">+(W103/W48)*100</f>
        <v>2.1377478388679087E-2</v>
      </c>
      <c r="X105" s="23">
        <f t="shared" si="538"/>
        <v>2.4759858222499043E-2</v>
      </c>
      <c r="Y105" s="23">
        <f t="shared" ref="Y105:Z105" si="539">+(Y103/Y48)*100</f>
        <v>1.6128998177925454E-2</v>
      </c>
      <c r="Z105" s="23">
        <f t="shared" si="539"/>
        <v>1.175897030683133E-2</v>
      </c>
      <c r="AA105" s="23">
        <f t="shared" ref="AA105:AB105" si="540">+(AA103/AA48)*100</f>
        <v>1.5185383730059019E-2</v>
      </c>
      <c r="AB105" s="23">
        <f t="shared" si="540"/>
        <v>2.3774132607899724E-2</v>
      </c>
      <c r="AC105" s="23">
        <f t="shared" ref="AC105:AD105" si="541">+(AC103/AC48)*100</f>
        <v>2.4195176676145621E-2</v>
      </c>
      <c r="AD105" s="23">
        <f t="shared" si="541"/>
        <v>4.5993439768969363E-3</v>
      </c>
      <c r="AE105" s="23">
        <f t="shared" ref="AE105:AF105" si="542">+(AE103/AE48)*100</f>
        <v>2.1684732460380558E-2</v>
      </c>
      <c r="AF105" s="23">
        <f t="shared" si="542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</row>
    <row r="106" spans="2:95" x14ac:dyDescent="0.25">
      <c r="B106" s="185"/>
      <c r="C106" s="27" t="s">
        <v>121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</row>
    <row r="107" spans="2:95" x14ac:dyDescent="0.25">
      <c r="B107" s="185"/>
      <c r="C107" s="22" t="s">
        <v>15</v>
      </c>
      <c r="D107" s="23">
        <f t="shared" ref="D107:Q107" si="543">+(D106/D103)*100</f>
        <v>100</v>
      </c>
      <c r="E107" s="23">
        <f t="shared" si="543"/>
        <v>100</v>
      </c>
      <c r="F107" s="23">
        <f t="shared" si="543"/>
        <v>100</v>
      </c>
      <c r="G107" s="23">
        <f t="shared" si="543"/>
        <v>100</v>
      </c>
      <c r="H107" s="23">
        <f t="shared" si="543"/>
        <v>99.03299176566901</v>
      </c>
      <c r="I107" s="23">
        <f t="shared" si="543"/>
        <v>77.937383540536459</v>
      </c>
      <c r="J107" s="23">
        <f t="shared" si="543"/>
        <v>81.187537106245713</v>
      </c>
      <c r="K107" s="23">
        <f t="shared" si="543"/>
        <v>81.582961456413628</v>
      </c>
      <c r="L107" s="23">
        <f t="shared" si="543"/>
        <v>72.336841611540947</v>
      </c>
      <c r="M107" s="23">
        <f t="shared" si="543"/>
        <v>57.59784765867024</v>
      </c>
      <c r="N107" s="23">
        <f t="shared" si="543"/>
        <v>44.002157557111317</v>
      </c>
      <c r="O107" s="23">
        <f t="shared" si="543"/>
        <v>54.894284880064411</v>
      </c>
      <c r="P107" s="23">
        <f t="shared" si="543"/>
        <v>48.045673768281574</v>
      </c>
      <c r="Q107" s="23">
        <f t="shared" si="543"/>
        <v>37.071155408588638</v>
      </c>
      <c r="R107" s="23">
        <f t="shared" ref="R107" si="544">+(R106/R103)*100</f>
        <v>64.501746142519991</v>
      </c>
      <c r="S107" s="88">
        <f t="shared" ref="S107" si="545">+(S106/S103)*100</f>
        <v>39.443031761970722</v>
      </c>
      <c r="T107" s="23">
        <f t="shared" ref="T107:U107" si="546">+(T106/T103)*100</f>
        <v>0</v>
      </c>
      <c r="U107" s="23">
        <f t="shared" si="546"/>
        <v>51.806979369988717</v>
      </c>
      <c r="V107" s="23">
        <f t="shared" ref="V107" si="547">+(V106/V103)*100</f>
        <v>75.107449860067604</v>
      </c>
      <c r="W107" s="23">
        <f t="shared" ref="W107:X107" si="548">+(W106/W103)*100</f>
        <v>63.368593645144522</v>
      </c>
      <c r="X107" s="23">
        <f t="shared" si="548"/>
        <v>80.331793848953566</v>
      </c>
      <c r="Y107" s="23">
        <f t="shared" ref="Y107:Z107" si="549">+(Y106/Y103)*100</f>
        <v>27.340131426288451</v>
      </c>
      <c r="Z107" s="23">
        <f t="shared" si="549"/>
        <v>69.444217355214406</v>
      </c>
      <c r="AA107" s="23">
        <f t="shared" ref="AA107:AB107" si="550">+(AA106/AA103)*100</f>
        <v>58.930360159812565</v>
      </c>
      <c r="AB107" s="23">
        <f t="shared" si="550"/>
        <v>77.162611759349275</v>
      </c>
      <c r="AC107" s="23">
        <f t="shared" ref="AC107:AD107" si="551">+(AC106/AC103)*100</f>
        <v>52.722743416223217</v>
      </c>
      <c r="AD107" s="23">
        <f t="shared" si="551"/>
        <v>0</v>
      </c>
      <c r="AE107" s="23">
        <f t="shared" ref="AE107:AF107" si="552">+(AE106/AE103)*100</f>
        <v>13.120565916818444</v>
      </c>
      <c r="AF107" s="23">
        <f t="shared" si="552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</row>
    <row r="108" spans="2:95" x14ac:dyDescent="0.25">
      <c r="B108" s="185"/>
      <c r="C108" s="6" t="s">
        <v>4</v>
      </c>
      <c r="D108" s="23">
        <f t="shared" ref="D108:O108" si="553">+(D106/D9)*100</f>
        <v>18.357023054006941</v>
      </c>
      <c r="E108" s="23">
        <f t="shared" si="553"/>
        <v>19.171073335608515</v>
      </c>
      <c r="F108" s="23">
        <f t="shared" si="553"/>
        <v>14.183869103712698</v>
      </c>
      <c r="G108" s="23">
        <f t="shared" si="553"/>
        <v>12.813678568908044</v>
      </c>
      <c r="H108" s="23">
        <f t="shared" si="553"/>
        <v>12.886897164068806</v>
      </c>
      <c r="I108" s="23">
        <f t="shared" si="553"/>
        <v>10.903192530278476</v>
      </c>
      <c r="J108" s="23">
        <f t="shared" si="553"/>
        <v>10.870570002819385</v>
      </c>
      <c r="K108" s="23">
        <f t="shared" si="553"/>
        <v>10.409691868697603</v>
      </c>
      <c r="L108" s="23">
        <f t="shared" si="553"/>
        <v>10.094144608165216</v>
      </c>
      <c r="M108" s="23">
        <f t="shared" si="553"/>
        <v>8.7234501440520731</v>
      </c>
      <c r="N108" s="23">
        <f t="shared" si="553"/>
        <v>6.5368012139873697</v>
      </c>
      <c r="O108" s="23">
        <f t="shared" si="553"/>
        <v>7.6837447950903641</v>
      </c>
      <c r="P108" s="23">
        <f t="shared" ref="P108:Q108" si="554">+(P106/P9)*100</f>
        <v>6.7797720663167773</v>
      </c>
      <c r="Q108" s="23">
        <f t="shared" si="554"/>
        <v>6.830030005865642</v>
      </c>
      <c r="R108" s="23">
        <f t="shared" ref="R108" si="555">+(R106/R9)*100</f>
        <v>7.4421184505526261</v>
      </c>
      <c r="S108" s="88">
        <f t="shared" ref="S108" si="556">+(S106/S9)*100</f>
        <v>7.3383421770149795</v>
      </c>
      <c r="T108" s="23">
        <f t="shared" ref="T108:U108" si="557">+(T106/T9)*100</f>
        <v>0</v>
      </c>
      <c r="U108" s="23">
        <f t="shared" si="557"/>
        <v>4.1145106003413963</v>
      </c>
      <c r="V108" s="23">
        <f t="shared" ref="V108" si="558">+(V106/V9)*100</f>
        <v>6.7377141428487883</v>
      </c>
      <c r="W108" s="23">
        <f t="shared" ref="W108:X108" si="559">+(W106/W9)*100</f>
        <v>9.0886803304058486</v>
      </c>
      <c r="X108" s="23">
        <f t="shared" si="559"/>
        <v>6.3851144252119836</v>
      </c>
      <c r="Y108" s="23">
        <f t="shared" ref="Y108:Z108" si="560">+(Y106/Y9)*100</f>
        <v>8.6240355344645891</v>
      </c>
      <c r="Z108" s="23">
        <f t="shared" si="560"/>
        <v>11.083426094976756</v>
      </c>
      <c r="AA108" s="23">
        <f t="shared" ref="AA108:AB108" si="561">+(AA106/AA9)*100</f>
        <v>6.3069697113274943</v>
      </c>
      <c r="AB108" s="23">
        <f t="shared" si="561"/>
        <v>7.3112149017874213</v>
      </c>
      <c r="AC108" s="23">
        <f t="shared" ref="AC108:AD108" si="562">+(AC106/AC9)*100</f>
        <v>5.7155881227468441</v>
      </c>
      <c r="AD108" s="23">
        <f t="shared" si="562"/>
        <v>0</v>
      </c>
      <c r="AE108" s="23">
        <f t="shared" ref="AE108:AF108" si="563">+(AE106/AE9)*100</f>
        <v>4.3130841289260946</v>
      </c>
      <c r="AF108" s="23">
        <f t="shared" si="563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</row>
    <row r="109" spans="2:95" x14ac:dyDescent="0.25">
      <c r="B109" s="185"/>
      <c r="C109" s="6" t="s">
        <v>1</v>
      </c>
      <c r="D109" s="23">
        <f t="shared" ref="D109:O109" si="564">+(D106/D124)*100</f>
        <v>0.47004657489371743</v>
      </c>
      <c r="E109" s="23">
        <f t="shared" si="564"/>
        <v>0.47132592287447628</v>
      </c>
      <c r="F109" s="23">
        <f t="shared" si="564"/>
        <v>0.31757436769431685</v>
      </c>
      <c r="G109" s="23">
        <f t="shared" si="564"/>
        <v>0.23769797660606284</v>
      </c>
      <c r="H109" s="23">
        <f t="shared" si="564"/>
        <v>0.1788046414806499</v>
      </c>
      <c r="I109" s="23">
        <f t="shared" si="564"/>
        <v>0.20093788294622983</v>
      </c>
      <c r="J109" s="23">
        <f t="shared" si="564"/>
        <v>0.16200706945665777</v>
      </c>
      <c r="K109" s="23">
        <f t="shared" si="564"/>
        <v>0.1319227351497079</v>
      </c>
      <c r="L109" s="23">
        <f t="shared" si="564"/>
        <v>0.1196937217059484</v>
      </c>
      <c r="M109" s="23">
        <f t="shared" si="564"/>
        <v>8.2997507165668172E-2</v>
      </c>
      <c r="N109" s="23">
        <f t="shared" si="564"/>
        <v>7.4267538350932263E-2</v>
      </c>
      <c r="O109" s="23">
        <f t="shared" si="564"/>
        <v>0.1002878460450404</v>
      </c>
      <c r="P109" s="23">
        <f t="shared" ref="P109:Q109" si="565">+(P106/P124)*100</f>
        <v>0.11974433278035916</v>
      </c>
      <c r="Q109" s="23">
        <f t="shared" si="565"/>
        <v>0.11807658662840256</v>
      </c>
      <c r="R109" s="23">
        <f t="shared" ref="R109" si="566">+(R106/R124)*100</f>
        <v>0.11839083962125053</v>
      </c>
      <c r="S109" s="88">
        <f t="shared" ref="S109" si="567">+(S106/S124)*100</f>
        <v>0.13446200194270908</v>
      </c>
      <c r="T109" s="23">
        <f t="shared" ref="T109:U109" si="568">+(T106/T124)*100</f>
        <v>0</v>
      </c>
      <c r="U109" s="23">
        <f t="shared" si="568"/>
        <v>7.1746735945786792E-3</v>
      </c>
      <c r="V109" s="23">
        <f t="shared" ref="V109" si="569">+(V106/V124)*100</f>
        <v>1.7448352417715793E-2</v>
      </c>
      <c r="W109" s="23">
        <f t="shared" ref="W109:X109" si="570">+(W106/W124)*100</f>
        <v>1.3546607411700639E-2</v>
      </c>
      <c r="X109" s="23">
        <f t="shared" si="570"/>
        <v>1.9890038264591108E-2</v>
      </c>
      <c r="Y109" s="23">
        <f t="shared" ref="Y109:Z109" si="571">+(Y106/Y124)*100</f>
        <v>4.4096892995884882E-3</v>
      </c>
      <c r="Z109" s="23">
        <f t="shared" si="571"/>
        <v>8.1659248986110707E-3</v>
      </c>
      <c r="AA109" s="23">
        <f t="shared" ref="AA109:AB109" si="572">+(AA106/AA124)*100</f>
        <v>8.9488013237733581E-3</v>
      </c>
      <c r="AB109" s="23">
        <f t="shared" si="572"/>
        <v>1.8344741643386526E-2</v>
      </c>
      <c r="AC109" s="23">
        <f t="shared" ref="AC109:AD109" si="573">+(AC106/AC124)*100</f>
        <v>1.275636091806614E-2</v>
      </c>
      <c r="AD109" s="23">
        <f t="shared" si="573"/>
        <v>0</v>
      </c>
      <c r="AE109" s="23">
        <f t="shared" ref="AE109:AF109" si="574">+(AE106/AE124)*100</f>
        <v>2.8451596163499571E-3</v>
      </c>
      <c r="AF109" s="23">
        <f t="shared" si="574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</row>
    <row r="110" spans="2:95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</row>
    <row r="111" spans="2:95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575">+(E110/E124)*100</f>
        <v>0.33778855521767903</v>
      </c>
      <c r="F111" s="23">
        <f t="shared" si="575"/>
        <v>0.23227399592420905</v>
      </c>
      <c r="G111" s="23">
        <f t="shared" si="575"/>
        <v>0.17711812158414517</v>
      </c>
      <c r="H111" s="23">
        <f t="shared" si="575"/>
        <v>0.13627766460398649</v>
      </c>
      <c r="I111" s="23">
        <f t="shared" si="575"/>
        <v>0.1538890583047535</v>
      </c>
      <c r="J111" s="23">
        <f t="shared" si="575"/>
        <v>0.12600345574083005</v>
      </c>
      <c r="K111" s="23">
        <f t="shared" si="575"/>
        <v>0.10221232872331822</v>
      </c>
      <c r="L111" s="23">
        <f t="shared" si="575"/>
        <v>9.3615323341576212E-2</v>
      </c>
      <c r="M111" s="23">
        <f t="shared" si="575"/>
        <v>5.9474437264124665E-2</v>
      </c>
      <c r="N111" s="23">
        <f t="shared" si="575"/>
        <v>5.0279432271772957E-2</v>
      </c>
      <c r="O111" s="23">
        <f t="shared" ref="O111:Q111" si="576">+(O110/O124)*100</f>
        <v>6.9170109165062693E-2</v>
      </c>
      <c r="P111" s="23">
        <f t="shared" si="576"/>
        <v>8.6167999754619098E-2</v>
      </c>
      <c r="Q111" s="23">
        <f t="shared" si="576"/>
        <v>8.142363283340974E-2</v>
      </c>
      <c r="R111" s="23">
        <f t="shared" ref="R111:T111" si="577">+(R110/R124)*100</f>
        <v>7.2628966759315711E-2</v>
      </c>
      <c r="S111" s="88">
        <f t="shared" si="577"/>
        <v>7.6848293343068155E-2</v>
      </c>
      <c r="T111" s="23">
        <f t="shared" si="577"/>
        <v>0</v>
      </c>
      <c r="U111" s="23">
        <f t="shared" ref="U111:V111" si="578">+(U110/U124)*100</f>
        <v>4.8785485168349376E-3</v>
      </c>
      <c r="V111" s="23">
        <f t="shared" si="578"/>
        <v>9.0243514302349708E-3</v>
      </c>
      <c r="W111" s="23">
        <f t="shared" ref="W111:X111" si="579">+(W110/W124)*100</f>
        <v>8.8278390344707445E-3</v>
      </c>
      <c r="X111" s="23">
        <f t="shared" si="579"/>
        <v>1.3092276699599522E-2</v>
      </c>
      <c r="Y111" s="23">
        <f t="shared" ref="Y111:Z111" si="580">+(Y110/Y124)*100</f>
        <v>2.513788699147786E-3</v>
      </c>
      <c r="Z111" s="23">
        <f t="shared" si="580"/>
        <v>5.6860256203126094E-3</v>
      </c>
      <c r="AA111" s="23">
        <f t="shared" ref="AA111:AB111" si="581">+(AA110/AA124)*100</f>
        <v>4.8642567337149837E-3</v>
      </c>
      <c r="AB111" s="23">
        <f t="shared" si="581"/>
        <v>1.1640787185566423E-2</v>
      </c>
      <c r="AC111" s="23">
        <f t="shared" ref="AC111:AD111" si="582">+(AC110/AC124)*100</f>
        <v>8.8278390344707445E-3</v>
      </c>
      <c r="AD111" s="23">
        <f t="shared" si="582"/>
        <v>0</v>
      </c>
      <c r="AE111" s="23">
        <f t="shared" ref="AE111:AF111" si="583">+(AE110/AE124)*100</f>
        <v>2.5437298416223701E-3</v>
      </c>
      <c r="AF111" s="23">
        <f t="shared" si="583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</row>
    <row r="112" spans="2:95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</row>
    <row r="113" spans="2:95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584">+(E112/E124)*100</f>
        <v>0.13335697892800014</v>
      </c>
      <c r="F113" s="23">
        <f t="shared" si="584"/>
        <v>8.5288406802554395E-2</v>
      </c>
      <c r="G113" s="23">
        <f t="shared" si="584"/>
        <v>6.0570809011344484E-2</v>
      </c>
      <c r="H113" s="23">
        <f t="shared" si="584"/>
        <v>4.2052071953162733E-2</v>
      </c>
      <c r="I113" s="23">
        <f t="shared" si="584"/>
        <v>4.5937235964469927E-2</v>
      </c>
      <c r="J113" s="23">
        <f t="shared" si="584"/>
        <v>3.5137827637536853E-2</v>
      </c>
      <c r="K113" s="23">
        <f t="shared" si="584"/>
        <v>2.9342004998500325E-2</v>
      </c>
      <c r="L113" s="23">
        <f t="shared" si="584"/>
        <v>2.5582600827637254E-2</v>
      </c>
      <c r="M113" s="23">
        <f t="shared" si="584"/>
        <v>2.2775011414143023E-2</v>
      </c>
      <c r="N113" s="23">
        <f t="shared" si="584"/>
        <v>2.3448064250834108E-2</v>
      </c>
      <c r="O113" s="23">
        <f t="shared" ref="O113:Q113" si="585">+(O112/O124)*100</f>
        <v>2.7611499069965441E-2</v>
      </c>
      <c r="P113" s="23">
        <f t="shared" si="585"/>
        <v>3.3529976233520074E-2</v>
      </c>
      <c r="Q113" s="23">
        <f t="shared" si="585"/>
        <v>3.4311107326285638E-2</v>
      </c>
      <c r="R113" s="23">
        <f t="shared" ref="R113:T113" si="586">+(R112/R124)*100</f>
        <v>4.4140329096458805E-2</v>
      </c>
      <c r="S113" s="88">
        <f t="shared" si="586"/>
        <v>5.1993014450087124E-2</v>
      </c>
      <c r="T113" s="23">
        <f t="shared" si="586"/>
        <v>0</v>
      </c>
      <c r="U113" s="23">
        <f t="shared" ref="U113:V113" si="587">+(U112/U124)*100</f>
        <v>2.2961250777437411E-3</v>
      </c>
      <c r="V113" s="23">
        <f t="shared" si="587"/>
        <v>7.9706008122384514E-3</v>
      </c>
      <c r="W113" s="23">
        <f t="shared" ref="W113:X113" si="588">+(W112/W124)*100</f>
        <v>4.7187683772298974E-3</v>
      </c>
      <c r="X113" s="23">
        <f t="shared" si="588"/>
        <v>6.7972863346706129E-3</v>
      </c>
      <c r="Y113" s="23">
        <f t="shared" ref="Y113:Z113" si="589">+(Y112/Y124)*100</f>
        <v>1.2953737566323521E-3</v>
      </c>
      <c r="Z113" s="23">
        <f t="shared" si="589"/>
        <v>2.4657640548927588E-3</v>
      </c>
      <c r="AA113" s="23">
        <f t="shared" ref="AA113:AB113" si="590">+(AA112/AA124)*100</f>
        <v>4.0845445900583761E-3</v>
      </c>
      <c r="AB113" s="23">
        <f t="shared" si="590"/>
        <v>6.292109962982336E-3</v>
      </c>
      <c r="AC113" s="23">
        <f t="shared" ref="AC113:AD113" si="591">+(AC112/AC124)*100</f>
        <v>3.8509740125230608E-3</v>
      </c>
      <c r="AD113" s="23">
        <f t="shared" si="591"/>
        <v>0</v>
      </c>
      <c r="AE113" s="23">
        <f t="shared" ref="AE113:AF113" si="592">+(AE112/AE124)*100</f>
        <v>3.0142977472758658E-4</v>
      </c>
      <c r="AF113" s="23">
        <f t="shared" si="592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</row>
    <row r="114" spans="2:95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</row>
    <row r="115" spans="2:95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593">+(E114/E124)*100</f>
        <v>1.8038872879693352E-4</v>
      </c>
      <c r="F115" s="23">
        <f t="shared" si="593"/>
        <v>1.1964967553354589E-5</v>
      </c>
      <c r="G115" s="23">
        <f t="shared" si="593"/>
        <v>9.0460105732753107E-6</v>
      </c>
      <c r="H115" s="23">
        <f t="shared" si="593"/>
        <v>4.7490492350063041E-4</v>
      </c>
      <c r="I115" s="23">
        <f t="shared" si="593"/>
        <v>1.1115886770064135E-3</v>
      </c>
      <c r="J115" s="23">
        <f t="shared" si="593"/>
        <v>8.6578607829086566E-4</v>
      </c>
      <c r="K115" s="23">
        <f t="shared" si="593"/>
        <v>3.6840142788936877E-4</v>
      </c>
      <c r="L115" s="23">
        <f t="shared" si="593"/>
        <v>4.957975367349774E-4</v>
      </c>
      <c r="M115" s="23">
        <f t="shared" si="593"/>
        <v>7.4805848740049682E-4</v>
      </c>
      <c r="N115" s="23">
        <f t="shared" si="593"/>
        <v>5.775523103492044E-4</v>
      </c>
      <c r="O115" s="23">
        <f t="shared" si="593"/>
        <v>3.5062378100122627E-3</v>
      </c>
      <c r="P115" s="23">
        <f t="shared" si="593"/>
        <v>2.418263348207677E-3</v>
      </c>
      <c r="Q115" s="23">
        <f t="shared" ref="Q115" si="594">+(Q114/Q124)*100</f>
        <v>2.3418464687072153E-3</v>
      </c>
      <c r="R115" s="23">
        <f t="shared" ref="R115" si="595">+(R114/R124)*100</f>
        <v>1.6215437654760636E-3</v>
      </c>
      <c r="S115" s="88">
        <f t="shared" ref="S115" si="596">+(S114/S124)*100</f>
        <v>5.6206941495538032E-3</v>
      </c>
      <c r="T115" s="23">
        <f t="shared" ref="T115:U115" si="597">+(T114/T124)*100</f>
        <v>0</v>
      </c>
      <c r="U115" s="23">
        <f t="shared" si="597"/>
        <v>0</v>
      </c>
      <c r="V115" s="23">
        <f t="shared" ref="V115" si="598">+(V114/V124)*100</f>
        <v>4.5340017524236778E-4</v>
      </c>
      <c r="W115" s="23">
        <f t="shared" ref="W115:X115" si="599">+(W114/W124)*100</f>
        <v>0</v>
      </c>
      <c r="X115" s="23">
        <f t="shared" si="599"/>
        <v>4.7523032097006035E-7</v>
      </c>
      <c r="Y115" s="23">
        <f t="shared" ref="Y115:Z115" si="600">+(Y114/Y124)*100</f>
        <v>6.0052684380835022E-4</v>
      </c>
      <c r="Z115" s="23">
        <f t="shared" si="600"/>
        <v>1.4135223405701854E-5</v>
      </c>
      <c r="AA115" s="23">
        <f t="shared" ref="AA115:AB115" si="601">+(AA114/AA124)*100</f>
        <v>0</v>
      </c>
      <c r="AB115" s="23">
        <f t="shared" si="601"/>
        <v>4.1184449483776475E-4</v>
      </c>
      <c r="AC115" s="23">
        <f t="shared" ref="AC115:AD115" si="602">+(AC114/AC124)*100</f>
        <v>7.7547871072333209E-5</v>
      </c>
      <c r="AD115" s="23">
        <f t="shared" si="602"/>
        <v>0</v>
      </c>
      <c r="AE115" s="23">
        <f t="shared" ref="AE115:AF115" si="603">+(AE114/AE124)*100</f>
        <v>0</v>
      </c>
      <c r="AF115" s="23">
        <f t="shared" si="603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</row>
    <row r="116" spans="2:95" x14ac:dyDescent="0.25">
      <c r="B116" s="185"/>
      <c r="C116" s="47" t="s">
        <v>122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</row>
    <row r="117" spans="2:95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604">+(G116/G103)*100</f>
        <v>0</v>
      </c>
      <c r="H117" s="23">
        <f t="shared" si="604"/>
        <v>0.96700823433100003</v>
      </c>
      <c r="I117" s="23">
        <f t="shared" ref="I117:AF117" si="605">+(I116/I103)*100</f>
        <v>22.062616459463545</v>
      </c>
      <c r="J117" s="23">
        <f t="shared" si="605"/>
        <v>18.812462893754294</v>
      </c>
      <c r="K117" s="23">
        <f t="shared" si="605"/>
        <v>18.417038543586372</v>
      </c>
      <c r="L117" s="23">
        <f t="shared" si="605"/>
        <v>27.66315838845906</v>
      </c>
      <c r="M117" s="23">
        <f t="shared" si="605"/>
        <v>42.402152341329753</v>
      </c>
      <c r="N117" s="23">
        <f t="shared" si="605"/>
        <v>55.997842442888668</v>
      </c>
      <c r="O117" s="23">
        <f t="shared" si="605"/>
        <v>45.105715119935589</v>
      </c>
      <c r="P117" s="23">
        <f t="shared" si="605"/>
        <v>51.954326231718419</v>
      </c>
      <c r="Q117" s="23">
        <f t="shared" si="605"/>
        <v>62.928844591411369</v>
      </c>
      <c r="R117" s="23">
        <f t="shared" si="605"/>
        <v>35.494418728767215</v>
      </c>
      <c r="S117" s="23">
        <f t="shared" si="605"/>
        <v>60.55696823802927</v>
      </c>
      <c r="T117" s="23">
        <f t="shared" si="605"/>
        <v>100</v>
      </c>
      <c r="U117" s="23">
        <f t="shared" si="605"/>
        <v>48.19302063001129</v>
      </c>
      <c r="V117" s="23">
        <f t="shared" si="605"/>
        <v>24.892550139932386</v>
      </c>
      <c r="W117" s="23">
        <f t="shared" si="605"/>
        <v>36.631406354855486</v>
      </c>
      <c r="X117" s="23">
        <f t="shared" si="605"/>
        <v>19.668206151046437</v>
      </c>
      <c r="Y117" s="23">
        <f t="shared" si="605"/>
        <v>72.659868573711563</v>
      </c>
      <c r="Z117" s="23">
        <f t="shared" si="605"/>
        <v>30.555782644785591</v>
      </c>
      <c r="AA117" s="23">
        <f t="shared" si="605"/>
        <v>41.069639840187435</v>
      </c>
      <c r="AB117" s="23">
        <f t="shared" si="605"/>
        <v>22.837388240650718</v>
      </c>
      <c r="AC117" s="23">
        <f t="shared" si="605"/>
        <v>47.27725658377679</v>
      </c>
      <c r="AD117" s="23">
        <f t="shared" si="605"/>
        <v>100</v>
      </c>
      <c r="AE117" s="23">
        <f t="shared" si="605"/>
        <v>86.879434083181565</v>
      </c>
      <c r="AF117" s="23">
        <f t="shared" si="605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</row>
    <row r="118" spans="2:95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606">+(G116/G9)*100</f>
        <v>0</v>
      </c>
      <c r="H118" s="23">
        <f t="shared" si="606"/>
        <v>0.12583418364375173</v>
      </c>
      <c r="I118" s="23">
        <f t="shared" ref="I118:AF118" si="607">+(I116/I9)*100</f>
        <v>3.0864900007081522</v>
      </c>
      <c r="J118" s="23">
        <f t="shared" si="607"/>
        <v>2.5188865446722111</v>
      </c>
      <c r="K118" s="23">
        <f t="shared" si="607"/>
        <v>2.349947745830324</v>
      </c>
      <c r="L118" s="23">
        <f t="shared" si="607"/>
        <v>3.8602172125681218</v>
      </c>
      <c r="M118" s="23">
        <f t="shared" si="607"/>
        <v>6.4219945186512666</v>
      </c>
      <c r="N118" s="23">
        <f t="shared" si="607"/>
        <v>8.3188367294546506</v>
      </c>
      <c r="O118" s="23">
        <f t="shared" si="607"/>
        <v>6.3136044952377031</v>
      </c>
      <c r="P118" s="23">
        <f t="shared" si="607"/>
        <v>7.3313258423415366</v>
      </c>
      <c r="Q118" s="23">
        <f t="shared" si="607"/>
        <v>11.594078794053939</v>
      </c>
      <c r="R118" s="23">
        <f t="shared" si="607"/>
        <v>4.0952948456517406</v>
      </c>
      <c r="S118" s="23">
        <f t="shared" si="607"/>
        <v>11.266571921120585</v>
      </c>
      <c r="T118" s="23">
        <f t="shared" si="607"/>
        <v>3.8808051276147086</v>
      </c>
      <c r="U118" s="23">
        <f t="shared" si="607"/>
        <v>3.8274899763702672</v>
      </c>
      <c r="V118" s="23">
        <f t="shared" si="607"/>
        <v>2.2330526125154222</v>
      </c>
      <c r="W118" s="23">
        <f t="shared" si="607"/>
        <v>5.2538824559820245</v>
      </c>
      <c r="X118" s="23">
        <f t="shared" si="607"/>
        <v>1.5633131142225272</v>
      </c>
      <c r="Y118" s="23">
        <f t="shared" si="607"/>
        <v>22.919468774268513</v>
      </c>
      <c r="Z118" s="23">
        <f t="shared" si="607"/>
        <v>4.8767596729524545</v>
      </c>
      <c r="AA118" s="23">
        <f t="shared" si="607"/>
        <v>4.3954419050680187</v>
      </c>
      <c r="AB118" s="23">
        <f t="shared" si="607"/>
        <v>2.163859535284844</v>
      </c>
      <c r="AC118" s="23">
        <f t="shared" si="607"/>
        <v>5.1252516219241659</v>
      </c>
      <c r="AD118" s="23">
        <f t="shared" si="607"/>
        <v>3.1285503664943612</v>
      </c>
      <c r="AE118" s="23">
        <f t="shared" si="607"/>
        <v>28.559614779567006</v>
      </c>
      <c r="AF118" s="23">
        <f t="shared" si="607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</row>
    <row r="119" spans="2:95" x14ac:dyDescent="0.25">
      <c r="B119" s="185"/>
      <c r="C119" s="133" t="s">
        <v>1</v>
      </c>
      <c r="D119" s="23">
        <f t="shared" ref="D119:H119" si="608">+(D116/D124)*100</f>
        <v>0</v>
      </c>
      <c r="E119" s="23">
        <f t="shared" si="608"/>
        <v>0</v>
      </c>
      <c r="F119" s="23">
        <f t="shared" si="608"/>
        <v>0</v>
      </c>
      <c r="G119" s="23">
        <f t="shared" si="608"/>
        <v>0</v>
      </c>
      <c r="H119" s="23">
        <f t="shared" si="608"/>
        <v>1.7459389801887271E-3</v>
      </c>
      <c r="I119" s="23">
        <f t="shared" ref="I119:AF119" si="609">+(I116/I124)*100</f>
        <v>5.6881758691751112E-2</v>
      </c>
      <c r="J119" s="23">
        <f t="shared" si="609"/>
        <v>3.7539653145172047E-2</v>
      </c>
      <c r="K119" s="23">
        <f t="shared" si="609"/>
        <v>2.9781048084722383E-2</v>
      </c>
      <c r="L119" s="23">
        <f t="shared" si="609"/>
        <v>4.5773444179895206E-2</v>
      </c>
      <c r="M119" s="23">
        <f t="shared" si="609"/>
        <v>6.1100771744888469E-2</v>
      </c>
      <c r="N119" s="23">
        <f t="shared" si="609"/>
        <v>9.4514045266959362E-2</v>
      </c>
      <c r="O119" s="23">
        <f t="shared" si="609"/>
        <v>8.2404844576859412E-2</v>
      </c>
      <c r="P119" s="23">
        <f t="shared" si="609"/>
        <v>0.12948587545414594</v>
      </c>
      <c r="Q119" s="23">
        <f t="shared" si="609"/>
        <v>0.20043678401514267</v>
      </c>
      <c r="R119" s="23">
        <f t="shared" si="609"/>
        <v>6.5148841488445575E-2</v>
      </c>
      <c r="S119" s="23">
        <f t="shared" si="609"/>
        <v>0.20643978966944473</v>
      </c>
      <c r="T119" s="23">
        <f t="shared" si="609"/>
        <v>2.6510785512212226E-3</v>
      </c>
      <c r="U119" s="23">
        <f t="shared" si="609"/>
        <v>6.6741816790312283E-3</v>
      </c>
      <c r="V119" s="23">
        <f t="shared" si="609"/>
        <v>5.782834968121096E-3</v>
      </c>
      <c r="W119" s="23">
        <f t="shared" si="609"/>
        <v>7.830870976978448E-3</v>
      </c>
      <c r="X119" s="23">
        <f t="shared" si="609"/>
        <v>4.8698199579079327E-3</v>
      </c>
      <c r="Y119" s="23">
        <f t="shared" si="609"/>
        <v>1.1719308878336967E-2</v>
      </c>
      <c r="Z119" s="23">
        <f t="shared" si="609"/>
        <v>3.5930454082202588E-3</v>
      </c>
      <c r="AA119" s="23">
        <f t="shared" si="609"/>
        <v>6.2365824062856588E-3</v>
      </c>
      <c r="AB119" s="23">
        <f t="shared" si="609"/>
        <v>5.4293909645131986E-3</v>
      </c>
      <c r="AC119" s="23">
        <f t="shared" si="609"/>
        <v>1.1438815758079481E-2</v>
      </c>
      <c r="AD119" s="23">
        <f t="shared" si="609"/>
        <v>4.5993439768969363E-3</v>
      </c>
      <c r="AE119" s="23">
        <f t="shared" si="609"/>
        <v>1.8839572844030601E-2</v>
      </c>
      <c r="AF119" s="23">
        <f t="shared" si="609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</row>
    <row r="120" spans="2:95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</row>
    <row r="121" spans="2:95" x14ac:dyDescent="0.25">
      <c r="B121" s="185"/>
      <c r="C121" s="34" t="s">
        <v>10</v>
      </c>
      <c r="D121" s="23">
        <f>+(D120/D124)*100</f>
        <v>0</v>
      </c>
      <c r="E121" s="23">
        <f t="shared" ref="E121:AF121" si="610">+(E120/E124)*100</f>
        <v>0</v>
      </c>
      <c r="F121" s="23">
        <f t="shared" si="610"/>
        <v>0</v>
      </c>
      <c r="G121" s="23">
        <f t="shared" si="610"/>
        <v>0</v>
      </c>
      <c r="H121" s="23">
        <f t="shared" si="610"/>
        <v>0</v>
      </c>
      <c r="I121" s="23">
        <f t="shared" si="610"/>
        <v>5.3787694389283373E-2</v>
      </c>
      <c r="J121" s="23">
        <f t="shared" si="610"/>
        <v>3.238371375218E-2</v>
      </c>
      <c r="K121" s="23">
        <f t="shared" si="610"/>
        <v>2.6409620200724439E-2</v>
      </c>
      <c r="L121" s="23">
        <f t="shared" si="610"/>
        <v>2.9730308370107858E-2</v>
      </c>
      <c r="M121" s="23">
        <f t="shared" si="610"/>
        <v>4.7179027715585756E-2</v>
      </c>
      <c r="N121" s="23">
        <f t="shared" si="610"/>
        <v>7.8280226462241198E-2</v>
      </c>
      <c r="O121" s="23">
        <f t="shared" si="610"/>
        <v>5.2137690187371105E-2</v>
      </c>
      <c r="P121" s="23">
        <f t="shared" si="610"/>
        <v>9.5988725952821582E-2</v>
      </c>
      <c r="Q121" s="23">
        <f t="shared" si="610"/>
        <v>0.14592591226634744</v>
      </c>
      <c r="R121" s="23">
        <f t="shared" si="610"/>
        <v>2.0129459680256012E-4</v>
      </c>
      <c r="S121" s="23">
        <f t="shared" si="610"/>
        <v>0.1339443430861022</v>
      </c>
      <c r="T121" s="23">
        <f t="shared" si="610"/>
        <v>0</v>
      </c>
      <c r="U121" s="23">
        <f t="shared" si="610"/>
        <v>0</v>
      </c>
      <c r="V121" s="23">
        <f t="shared" si="610"/>
        <v>0</v>
      </c>
      <c r="W121" s="23">
        <f t="shared" si="610"/>
        <v>0</v>
      </c>
      <c r="X121" s="23">
        <f t="shared" si="610"/>
        <v>0</v>
      </c>
      <c r="Y121" s="23">
        <f t="shared" si="610"/>
        <v>0</v>
      </c>
      <c r="Z121" s="23">
        <f t="shared" si="610"/>
        <v>0</v>
      </c>
      <c r="AA121" s="23">
        <f t="shared" si="610"/>
        <v>0</v>
      </c>
      <c r="AB121" s="23">
        <f t="shared" si="610"/>
        <v>0</v>
      </c>
      <c r="AC121" s="23">
        <f t="shared" si="610"/>
        <v>0</v>
      </c>
      <c r="AD121" s="23">
        <f t="shared" si="610"/>
        <v>0</v>
      </c>
      <c r="AE121" s="23">
        <f t="shared" si="610"/>
        <v>6.8995060902351333E-3</v>
      </c>
      <c r="AF121" s="23">
        <f t="shared" si="610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</row>
    <row r="122" spans="2:95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</row>
    <row r="123" spans="2:95" x14ac:dyDescent="0.25">
      <c r="B123" s="185"/>
      <c r="C123" s="34" t="s">
        <v>10</v>
      </c>
      <c r="D123" s="23">
        <f>+(D122/D124)*100</f>
        <v>0</v>
      </c>
      <c r="E123" s="23">
        <f t="shared" ref="E123:AF123" si="611">+(E122/E124)*100</f>
        <v>0</v>
      </c>
      <c r="F123" s="23">
        <f t="shared" si="611"/>
        <v>0</v>
      </c>
      <c r="G123" s="23">
        <f t="shared" si="611"/>
        <v>0</v>
      </c>
      <c r="H123" s="23">
        <f t="shared" si="611"/>
        <v>1.7459389801887271E-3</v>
      </c>
      <c r="I123" s="23">
        <f t="shared" si="611"/>
        <v>3.094064302467728E-3</v>
      </c>
      <c r="J123" s="23">
        <f t="shared" si="611"/>
        <v>5.155939392992059E-3</v>
      </c>
      <c r="K123" s="23">
        <f t="shared" si="611"/>
        <v>3.3714278839979493E-3</v>
      </c>
      <c r="L123" s="23">
        <f t="shared" si="611"/>
        <v>1.6043135809787352E-2</v>
      </c>
      <c r="M123" s="23">
        <f t="shared" si="611"/>
        <v>1.3921744029302716E-2</v>
      </c>
      <c r="N123" s="23">
        <f t="shared" si="611"/>
        <v>1.6233818804718164E-2</v>
      </c>
      <c r="O123" s="23">
        <f t="shared" si="611"/>
        <v>3.0267154389488342E-2</v>
      </c>
      <c r="P123" s="23">
        <f t="shared" si="611"/>
        <v>3.3497149501324368E-2</v>
      </c>
      <c r="Q123" s="23">
        <f t="shared" si="611"/>
        <v>5.451087174879523E-2</v>
      </c>
      <c r="R123" s="23">
        <f t="shared" si="611"/>
        <v>6.4947546891643032E-2</v>
      </c>
      <c r="S123" s="23">
        <f t="shared" si="611"/>
        <v>7.2495446583342615E-2</v>
      </c>
      <c r="T123" s="23">
        <f t="shared" si="611"/>
        <v>2.6510785512212226E-3</v>
      </c>
      <c r="U123" s="23">
        <f t="shared" si="611"/>
        <v>6.6741816790312283E-3</v>
      </c>
      <c r="V123" s="23">
        <f t="shared" si="611"/>
        <v>5.782834968121096E-3</v>
      </c>
      <c r="W123" s="23">
        <f t="shared" si="611"/>
        <v>7.830870976978448E-3</v>
      </c>
      <c r="X123" s="23">
        <f t="shared" si="611"/>
        <v>4.8698199579079327E-3</v>
      </c>
      <c r="Y123" s="23">
        <f t="shared" si="611"/>
        <v>1.1719308878336967E-2</v>
      </c>
      <c r="Z123" s="23">
        <f t="shared" si="611"/>
        <v>3.5930454082202588E-3</v>
      </c>
      <c r="AA123" s="23">
        <f t="shared" si="611"/>
        <v>6.2365824062856588E-3</v>
      </c>
      <c r="AB123" s="23">
        <f t="shared" si="611"/>
        <v>5.4293909645131986E-3</v>
      </c>
      <c r="AC123" s="23">
        <f t="shared" si="611"/>
        <v>1.1438815758079481E-2</v>
      </c>
      <c r="AD123" s="23">
        <f t="shared" si="611"/>
        <v>4.5993439768969363E-3</v>
      </c>
      <c r="AE123" s="23">
        <f t="shared" si="611"/>
        <v>1.1940066753795466E-2</v>
      </c>
      <c r="AF123" s="23">
        <f t="shared" si="611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</row>
    <row r="124" spans="2:95" x14ac:dyDescent="0.25">
      <c r="B124" s="186"/>
      <c r="C124" s="137" t="s">
        <v>25</v>
      </c>
      <c r="D124" s="37">
        <f>+D48</f>
        <v>9656.2150442778748</v>
      </c>
      <c r="E124" s="37">
        <f t="shared" ref="E124:Q124" si="612">+E48</f>
        <v>10783.500792833722</v>
      </c>
      <c r="F124" s="37">
        <f t="shared" si="612"/>
        <v>13449.430538144894</v>
      </c>
      <c r="G124" s="37">
        <f t="shared" si="612"/>
        <v>17911.431640227955</v>
      </c>
      <c r="H124" s="37">
        <f t="shared" si="612"/>
        <v>24617.375860885302</v>
      </c>
      <c r="I124" s="37">
        <f t="shared" si="612"/>
        <v>22390.768739232484</v>
      </c>
      <c r="J124" s="37">
        <f t="shared" si="612"/>
        <v>27234.855804736468</v>
      </c>
      <c r="K124" s="37">
        <f t="shared" si="612"/>
        <v>33823.126233218332</v>
      </c>
      <c r="L124" s="37">
        <f t="shared" si="612"/>
        <v>33400.964653949079</v>
      </c>
      <c r="M124" s="37">
        <f t="shared" si="612"/>
        <v>38433.107149023846</v>
      </c>
      <c r="N124" s="37">
        <f t="shared" si="612"/>
        <v>40085.115382885582</v>
      </c>
      <c r="O124" s="37">
        <f t="shared" si="612"/>
        <v>36332.543570270391</v>
      </c>
      <c r="P124" s="37">
        <f t="shared" si="612"/>
        <v>36380.472401901789</v>
      </c>
      <c r="Q124" s="37">
        <f t="shared" si="612"/>
        <v>39394.355365630952</v>
      </c>
      <c r="R124" s="37">
        <f t="shared" ref="R124" si="613">+R48</f>
        <v>40692.175200481201</v>
      </c>
      <c r="S124" s="37">
        <f t="shared" ref="S124" si="614">+S48</f>
        <v>38756.92773948449</v>
      </c>
      <c r="T124" s="37">
        <f t="shared" ref="T124:U124" si="615">+T48</f>
        <v>36388.67142294455</v>
      </c>
      <c r="U124" s="37">
        <f t="shared" si="615"/>
        <v>36388.67142294455</v>
      </c>
      <c r="V124" s="37">
        <f t="shared" ref="V124" si="616">+V48</f>
        <v>36388.67142294455</v>
      </c>
      <c r="W124" s="37">
        <f t="shared" ref="W124:X124" si="617">+W48</f>
        <v>36388.67142294455</v>
      </c>
      <c r="X124" s="37">
        <f t="shared" si="617"/>
        <v>36388.67142294455</v>
      </c>
      <c r="Y124" s="37">
        <f t="shared" ref="Y124:Z124" si="618">+Y48</f>
        <v>36388.67142294455</v>
      </c>
      <c r="Z124" s="37">
        <f t="shared" si="618"/>
        <v>36388.67142294455</v>
      </c>
      <c r="AA124" s="37">
        <f t="shared" ref="AA124:AB124" si="619">+AA48</f>
        <v>36388.67142294455</v>
      </c>
      <c r="AB124" s="37">
        <f t="shared" si="619"/>
        <v>36388.67142294455</v>
      </c>
      <c r="AC124" s="37">
        <f t="shared" ref="AC124:AD124" si="620">+AC48</f>
        <v>36388.67142294455</v>
      </c>
      <c r="AD124" s="37">
        <f t="shared" si="620"/>
        <v>36388.67142294455</v>
      </c>
      <c r="AE124" s="37">
        <f t="shared" ref="AE124:AF124" si="621">+AE48</f>
        <v>36145.752389081623</v>
      </c>
      <c r="AF124" s="37">
        <f t="shared" si="621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</row>
    <row r="125" spans="2:95" x14ac:dyDescent="0.25">
      <c r="K125" s="134"/>
      <c r="L125" s="61"/>
      <c r="M125" s="61"/>
      <c r="N125" s="61"/>
      <c r="BU125" s="40"/>
    </row>
    <row r="126" spans="2:95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5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5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205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109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L16" sqref="L16:M46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134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135</v>
      </c>
      <c r="C7" s="194"/>
      <c r="D7" s="194"/>
      <c r="E7" s="194"/>
      <c r="F7" s="194"/>
      <c r="I7" s="194" t="s">
        <v>136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137</v>
      </c>
      <c r="J8" s="195"/>
      <c r="K8" s="195"/>
      <c r="L8" s="144"/>
      <c r="M8" s="144"/>
      <c r="N8" s="142"/>
    </row>
    <row r="9" spans="1:14" ht="15" x14ac:dyDescent="0.25">
      <c r="B9" s="145" t="s">
        <v>138</v>
      </c>
      <c r="C9" s="146" t="s">
        <v>133</v>
      </c>
      <c r="D9" s="146" t="s">
        <v>204</v>
      </c>
      <c r="I9" s="145" t="s">
        <v>138</v>
      </c>
      <c r="J9" s="146" t="str">
        <f>+C9</f>
        <v>dic-24 (*)</v>
      </c>
      <c r="K9" s="146" t="str">
        <f>+D9</f>
        <v>nov-25 (*)</v>
      </c>
      <c r="L9" s="7"/>
      <c r="M9" s="7"/>
    </row>
    <row r="10" spans="1:14" ht="30" x14ac:dyDescent="0.25">
      <c r="B10" s="147" t="s">
        <v>139</v>
      </c>
      <c r="C10" s="148">
        <v>16217.124979656863</v>
      </c>
      <c r="D10" s="148">
        <v>17673.332054554274</v>
      </c>
      <c r="E10" s="149"/>
      <c r="I10" s="147" t="s">
        <v>140</v>
      </c>
      <c r="J10" s="150">
        <v>18083.248215650132</v>
      </c>
      <c r="K10" s="150">
        <v>19935.121618220375</v>
      </c>
      <c r="L10" s="149"/>
      <c r="M10" s="7"/>
    </row>
    <row r="11" spans="1:14" ht="15" x14ac:dyDescent="0.25">
      <c r="B11" s="151" t="s">
        <v>141</v>
      </c>
      <c r="C11" s="152">
        <v>35.861937538025913</v>
      </c>
      <c r="D11" s="152">
        <v>35.712613594359539</v>
      </c>
      <c r="E11" s="152"/>
      <c r="I11" s="151" t="s">
        <v>141</v>
      </c>
      <c r="J11" s="152">
        <v>39.988611964682846</v>
      </c>
      <c r="K11" s="152">
        <v>40.283026036655478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142</v>
      </c>
      <c r="C13" s="196"/>
      <c r="D13" s="196"/>
      <c r="E13" s="196"/>
      <c r="F13" s="196"/>
      <c r="G13" s="156"/>
      <c r="H13" s="156"/>
      <c r="I13" s="196" t="s">
        <v>143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178</v>
      </c>
      <c r="D14" s="160" t="s">
        <v>144</v>
      </c>
      <c r="E14" s="161" t="str">
        <f>+D9</f>
        <v>nov-25 (*)</v>
      </c>
      <c r="F14" s="160" t="s">
        <v>144</v>
      </c>
      <c r="G14" s="162"/>
      <c r="H14" s="162"/>
      <c r="I14" s="158"/>
      <c r="J14" s="159" t="str">
        <f>+C14</f>
        <v>2024 (*)</v>
      </c>
      <c r="K14" s="160" t="s">
        <v>144</v>
      </c>
      <c r="L14" s="161" t="str">
        <f>+E14</f>
        <v>nov-25 (*)</v>
      </c>
      <c r="M14" s="160" t="s">
        <v>144</v>
      </c>
      <c r="N14" s="162"/>
    </row>
    <row r="15" spans="1:14" ht="15" x14ac:dyDescent="0.25">
      <c r="B15" s="163" t="s">
        <v>145</v>
      </c>
      <c r="C15" s="164"/>
      <c r="D15" s="164"/>
      <c r="E15" s="164"/>
      <c r="F15" s="164"/>
      <c r="G15" s="165"/>
      <c r="H15" s="165"/>
      <c r="I15" s="163" t="s">
        <v>145</v>
      </c>
      <c r="J15" s="164"/>
      <c r="K15" s="164"/>
      <c r="L15" s="164"/>
      <c r="M15" s="164"/>
      <c r="N15" s="165"/>
    </row>
    <row r="16" spans="1:14" ht="15" x14ac:dyDescent="0.25">
      <c r="B16" s="151" t="s">
        <v>146</v>
      </c>
      <c r="C16" s="154">
        <v>1603.9445819830091</v>
      </c>
      <c r="D16" s="166">
        <f>+C16/$C$10*100</f>
        <v>9.8904373247109731</v>
      </c>
      <c r="E16" s="167">
        <v>1861.8723349034419</v>
      </c>
      <c r="F16" s="154">
        <f>E16/$D$10*100</f>
        <v>10.534925327924524</v>
      </c>
      <c r="G16" s="152"/>
      <c r="H16" s="152"/>
      <c r="I16" s="151" t="s">
        <v>146</v>
      </c>
      <c r="J16" s="154">
        <v>2361.0564726036291</v>
      </c>
      <c r="K16" s="154">
        <f>J16/$J$10*100</f>
        <v>13.056594946035496</v>
      </c>
      <c r="L16" s="167">
        <v>2836.4592621672605</v>
      </c>
      <c r="M16" s="154">
        <f>L16/$K$10*100</f>
        <v>14.228452258725039</v>
      </c>
      <c r="N16" s="152"/>
    </row>
    <row r="17" spans="2:14" ht="15" x14ac:dyDescent="0.25">
      <c r="B17" s="151" t="s">
        <v>3</v>
      </c>
      <c r="C17" s="154">
        <v>14613.180399332001</v>
      </c>
      <c r="D17" s="166">
        <f>+C17/$C$10*100</f>
        <v>90.109562685513694</v>
      </c>
      <c r="E17" s="167">
        <v>15811.459719650831</v>
      </c>
      <c r="F17" s="154">
        <f>E17/$D$10*100</f>
        <v>89.465074672075474</v>
      </c>
      <c r="G17" s="152"/>
      <c r="H17" s="152"/>
      <c r="I17" s="151" t="s">
        <v>3</v>
      </c>
      <c r="J17" s="154">
        <v>15722.19174894619</v>
      </c>
      <c r="K17" s="154">
        <f>J17/$J$10*100</f>
        <v>86.943405086589649</v>
      </c>
      <c r="L17" s="167">
        <v>17098.662356053115</v>
      </c>
      <c r="M17" s="154">
        <f>L17/$K$10*100</f>
        <v>85.771547741274972</v>
      </c>
      <c r="N17" s="152"/>
    </row>
    <row r="18" spans="2:14" ht="15" x14ac:dyDescent="0.25">
      <c r="B18" s="163" t="s">
        <v>147</v>
      </c>
      <c r="C18" s="168"/>
      <c r="D18" s="168"/>
      <c r="E18" s="168"/>
      <c r="F18" s="168"/>
      <c r="G18" s="152"/>
      <c r="H18" s="152"/>
      <c r="I18" s="163" t="s">
        <v>147</v>
      </c>
      <c r="J18" s="168"/>
      <c r="K18" s="168"/>
      <c r="L18" s="168"/>
      <c r="M18" s="168"/>
      <c r="N18" s="152"/>
    </row>
    <row r="19" spans="2:14" ht="15" x14ac:dyDescent="0.25">
      <c r="B19" s="151" t="s">
        <v>148</v>
      </c>
      <c r="C19" s="154">
        <v>14120.186917079149</v>
      </c>
      <c r="D19" s="166">
        <f>+C19/$C$10*100</f>
        <v>87.069606572014706</v>
      </c>
      <c r="E19" s="154">
        <v>14374.785350480994</v>
      </c>
      <c r="F19" s="154">
        <f>E19/$D$10*100</f>
        <v>81.336022579719085</v>
      </c>
      <c r="G19" s="152"/>
      <c r="H19" s="152"/>
      <c r="I19" s="151" t="s">
        <v>148</v>
      </c>
      <c r="J19" s="154">
        <v>15195.00453706915</v>
      </c>
      <c r="K19" s="154">
        <f>J19/$J$10*100</f>
        <v>84.02807037686209</v>
      </c>
      <c r="L19" s="154">
        <v>15609.484922851008</v>
      </c>
      <c r="M19" s="154">
        <f>L19/$K$10*100</f>
        <v>78.301428111600757</v>
      </c>
      <c r="N19" s="152"/>
    </row>
    <row r="20" spans="2:14" ht="15" x14ac:dyDescent="0.25">
      <c r="B20" s="151" t="s">
        <v>149</v>
      </c>
      <c r="C20" s="154">
        <v>1994.2180325762447</v>
      </c>
      <c r="D20" s="166">
        <f>+C20/$C$10*100</f>
        <v>12.296988739236072</v>
      </c>
      <c r="E20" s="154">
        <v>3003.4172025149601</v>
      </c>
      <c r="F20" s="154">
        <f>E20/$D$10*100</f>
        <v>16.994063107307507</v>
      </c>
      <c r="G20" s="152"/>
      <c r="H20" s="152"/>
      <c r="I20" s="151" t="s">
        <v>149</v>
      </c>
      <c r="J20" s="154">
        <v>2751.3425294001554</v>
      </c>
      <c r="K20" s="154">
        <f>J20/$J$10*100</f>
        <v>15.214869013516102</v>
      </c>
      <c r="L20" s="154">
        <v>3970.8911268730576</v>
      </c>
      <c r="M20" s="154">
        <f>L20/$K$10*100</f>
        <v>19.919071490608456</v>
      </c>
      <c r="N20" s="152"/>
    </row>
    <row r="21" spans="2:14" ht="15" x14ac:dyDescent="0.25">
      <c r="B21" s="151" t="s">
        <v>150</v>
      </c>
      <c r="C21" s="154">
        <v>85.105526902260408</v>
      </c>
      <c r="D21" s="166">
        <f>+C21/$C$10*100</f>
        <v>0.52478800656108127</v>
      </c>
      <c r="E21" s="154">
        <v>79.062558081454924</v>
      </c>
      <c r="F21" s="154">
        <f>E21/$D$10*100</f>
        <v>0.4473551327921842</v>
      </c>
      <c r="G21" s="152"/>
      <c r="H21" s="152"/>
      <c r="I21" s="151" t="s">
        <v>150</v>
      </c>
      <c r="J21" s="154">
        <v>115.5389828780643</v>
      </c>
      <c r="K21" s="154">
        <f>J21/$J$10*100</f>
        <v>0.63892825835389022</v>
      </c>
      <c r="L21" s="154">
        <v>134.76219782274589</v>
      </c>
      <c r="M21" s="154">
        <f>L21/$K$10*100</f>
        <v>0.67600389104010006</v>
      </c>
      <c r="N21" s="152"/>
    </row>
    <row r="22" spans="2:14" ht="15" x14ac:dyDescent="0.25">
      <c r="B22" s="151" t="s">
        <v>185</v>
      </c>
      <c r="C22" s="154">
        <v>11.902674622923001</v>
      </c>
      <c r="D22" s="166">
        <f>+C22/$C$10*100</f>
        <v>7.3395713715310146E-2</v>
      </c>
      <c r="E22" s="154">
        <v>209.63529230755802</v>
      </c>
      <c r="F22" s="154">
        <f>E22/$D$10*100</f>
        <v>1.1861673376613593</v>
      </c>
      <c r="G22" s="152"/>
      <c r="H22" s="152"/>
      <c r="I22" s="151" t="s">
        <v>185</v>
      </c>
      <c r="J22" s="154">
        <v>11.902674622923001</v>
      </c>
      <c r="K22" s="154">
        <f>J22/$J$10*100</f>
        <v>6.5821551974394973E-2</v>
      </c>
      <c r="L22" s="154">
        <v>209.63529230755802</v>
      </c>
      <c r="M22" s="154">
        <f>L22/$K$10*100</f>
        <v>1.0515877270392711</v>
      </c>
      <c r="N22" s="152"/>
    </row>
    <row r="23" spans="2:14" ht="15" x14ac:dyDescent="0.25">
      <c r="B23" s="151" t="s">
        <v>151</v>
      </c>
      <c r="C23" s="154">
        <v>5.7118301344319997</v>
      </c>
      <c r="D23" s="166">
        <f>+C23/$C$10*100</f>
        <v>3.5220978697500648E-2</v>
      </c>
      <c r="E23" s="154">
        <v>6.4316511693000002</v>
      </c>
      <c r="F23" s="154">
        <f>E23/$D$10*100</f>
        <v>3.6391842519829846E-2</v>
      </c>
      <c r="G23" s="152"/>
      <c r="H23" s="169"/>
      <c r="I23" s="151" t="s">
        <v>151</v>
      </c>
      <c r="J23" s="154">
        <v>9.4594975795308347</v>
      </c>
      <c r="K23" s="154">
        <f>J23/$J$10*100</f>
        <v>5.2310831918704302E-2</v>
      </c>
      <c r="L23" s="154">
        <v>10.348078366016459</v>
      </c>
      <c r="M23" s="154">
        <f>L23/$K$10*100</f>
        <v>5.1908779711474062E-2</v>
      </c>
      <c r="N23" s="152"/>
    </row>
    <row r="24" spans="2:14" ht="15" x14ac:dyDescent="0.25">
      <c r="B24" s="170" t="s">
        <v>152</v>
      </c>
      <c r="C24" s="168"/>
      <c r="D24" s="168"/>
      <c r="E24" s="168"/>
      <c r="F24" s="168"/>
      <c r="G24" s="152"/>
      <c r="H24" s="152"/>
      <c r="I24" s="170" t="s">
        <v>152</v>
      </c>
      <c r="J24" s="168"/>
      <c r="K24" s="168"/>
      <c r="L24" s="168"/>
      <c r="M24" s="168"/>
      <c r="N24" s="152"/>
    </row>
    <row r="25" spans="2:14" ht="15" x14ac:dyDescent="0.25">
      <c r="B25" s="151" t="s">
        <v>153</v>
      </c>
      <c r="C25" s="154">
        <v>10505.93</v>
      </c>
      <c r="D25" s="166">
        <f>+C25/$C$10*100</f>
        <v>64.782937870793262</v>
      </c>
      <c r="E25" s="154">
        <v>11743.63738268538</v>
      </c>
      <c r="F25" s="154">
        <f>E25/$D$10*100</f>
        <v>66.448349108334327</v>
      </c>
      <c r="G25" s="152"/>
      <c r="H25" s="152"/>
      <c r="I25" s="151" t="s">
        <v>153</v>
      </c>
      <c r="J25" s="154">
        <v>11366.348117865204</v>
      </c>
      <c r="K25" s="154">
        <f>J25/$J$10*100</f>
        <v>62.855677156652675</v>
      </c>
      <c r="L25" s="154">
        <v>12812.454270065329</v>
      </c>
      <c r="M25" s="154">
        <f>L25/$K$10*100</f>
        <v>64.270760497166748</v>
      </c>
      <c r="N25" s="152"/>
    </row>
    <row r="26" spans="2:14" ht="15" x14ac:dyDescent="0.25">
      <c r="B26" s="151" t="s">
        <v>154</v>
      </c>
      <c r="C26" s="154">
        <v>5711.1915296267143</v>
      </c>
      <c r="D26" s="166">
        <f>+C26/$C$10*100</f>
        <v>35.217040855213028</v>
      </c>
      <c r="E26" s="152">
        <v>5929.6946718688696</v>
      </c>
      <c r="F26" s="154">
        <f>E26/$D$10*100</f>
        <v>33.551650891665538</v>
      </c>
      <c r="G26" s="152"/>
      <c r="H26" s="152"/>
      <c r="I26" s="151" t="s">
        <v>154</v>
      </c>
      <c r="J26" s="154">
        <v>6716.9001036845875</v>
      </c>
      <c r="K26" s="154">
        <f>J26/$J$10*100</f>
        <v>37.144322875972314</v>
      </c>
      <c r="L26" s="154">
        <v>7122.6673481550388</v>
      </c>
      <c r="M26" s="154">
        <f>L26/$K$10*100</f>
        <v>35.729239502833217</v>
      </c>
      <c r="N26" s="152"/>
    </row>
    <row r="27" spans="2:14" ht="15" x14ac:dyDescent="0.25">
      <c r="B27" s="163" t="s">
        <v>155</v>
      </c>
      <c r="C27" s="168"/>
      <c r="D27" s="168"/>
      <c r="E27" s="168"/>
      <c r="F27" s="168"/>
      <c r="G27" s="152"/>
      <c r="H27" s="152"/>
      <c r="I27" s="163" t="s">
        <v>155</v>
      </c>
      <c r="J27" s="168"/>
      <c r="K27" s="168"/>
      <c r="L27" s="168"/>
      <c r="M27" s="168"/>
      <c r="N27" s="152"/>
    </row>
    <row r="28" spans="2:14" ht="15" x14ac:dyDescent="0.25">
      <c r="B28" s="171" t="s">
        <v>156</v>
      </c>
      <c r="C28" s="154">
        <v>6964.2224961105949</v>
      </c>
      <c r="D28" s="154">
        <f t="shared" ref="D28:D42" si="0">+C28/$C$10*100</f>
        <v>42.943632147169595</v>
      </c>
      <c r="E28" s="154">
        <v>7108.2187927337354</v>
      </c>
      <c r="F28" s="154">
        <f t="shared" ref="F28:F42" si="1">E28/$D$10*100</f>
        <v>40.220026256463647</v>
      </c>
      <c r="G28" s="152"/>
      <c r="H28" s="152"/>
      <c r="I28" s="171" t="s">
        <v>156</v>
      </c>
      <c r="J28" s="154">
        <v>8037.0749321405838</v>
      </c>
      <c r="K28" s="154">
        <f t="shared" ref="K28:K42" si="2">J28/$J$10*100</f>
        <v>44.444863203198771</v>
      </c>
      <c r="L28" s="154">
        <v>8334.0947714916492</v>
      </c>
      <c r="M28" s="154">
        <f t="shared" ref="M28:M42" si="3">L28/$K$10*100</f>
        <v>41.806089428992607</v>
      </c>
      <c r="N28" s="152"/>
    </row>
    <row r="29" spans="2:14" ht="15" x14ac:dyDescent="0.25">
      <c r="B29" s="172" t="s">
        <v>157</v>
      </c>
      <c r="C29" s="173">
        <v>3461.27526408324</v>
      </c>
      <c r="D29" s="173">
        <f t="shared" si="0"/>
        <v>21.34333470590591</v>
      </c>
      <c r="E29" s="173">
        <v>3403.8823366268789</v>
      </c>
      <c r="F29" s="173">
        <f t="shared" si="1"/>
        <v>19.25999198181605</v>
      </c>
      <c r="G29" s="152"/>
      <c r="H29" s="174"/>
      <c r="I29" s="172" t="s">
        <v>157</v>
      </c>
      <c r="J29" s="173">
        <v>3794.9952068232283</v>
      </c>
      <c r="K29" s="173">
        <f t="shared" si="2"/>
        <v>20.986247390769392</v>
      </c>
      <c r="L29" s="173">
        <v>3751.7148734347907</v>
      </c>
      <c r="M29" s="173">
        <f t="shared" si="3"/>
        <v>18.819623703754004</v>
      </c>
      <c r="N29" s="152"/>
    </row>
    <row r="30" spans="2:14" ht="15" x14ac:dyDescent="0.25">
      <c r="B30" s="172" t="s">
        <v>158</v>
      </c>
      <c r="C30" s="173">
        <v>1073.9608701399998</v>
      </c>
      <c r="D30" s="173">
        <f t="shared" si="0"/>
        <v>6.6223875778672312</v>
      </c>
      <c r="E30" s="173">
        <v>1062.15072093</v>
      </c>
      <c r="F30" s="173">
        <f t="shared" si="1"/>
        <v>6.0099064378541591</v>
      </c>
      <c r="G30" s="152"/>
      <c r="H30" s="174"/>
      <c r="I30" s="172" t="s">
        <v>158</v>
      </c>
      <c r="J30" s="173">
        <v>1135.56455669</v>
      </c>
      <c r="K30" s="173">
        <f t="shared" si="2"/>
        <v>6.2796492264438788</v>
      </c>
      <c r="L30" s="173">
        <v>1119.0198167199999</v>
      </c>
      <c r="M30" s="173">
        <f t="shared" si="3"/>
        <v>5.6133082012262925</v>
      </c>
      <c r="N30" s="152"/>
    </row>
    <row r="31" spans="2:14" ht="15" x14ac:dyDescent="0.25">
      <c r="B31" s="172" t="s">
        <v>159</v>
      </c>
      <c r="C31" s="173">
        <v>1944.22457308</v>
      </c>
      <c r="D31" s="173">
        <f t="shared" si="0"/>
        <v>11.988713014907885</v>
      </c>
      <c r="E31" s="173">
        <v>1920.2143644299997</v>
      </c>
      <c r="F31" s="173">
        <f t="shared" si="1"/>
        <v>10.865038683722213</v>
      </c>
      <c r="G31" s="152"/>
      <c r="H31" s="174"/>
      <c r="I31" s="172" t="s">
        <v>159</v>
      </c>
      <c r="J31" s="173">
        <v>2414.5441957000003</v>
      </c>
      <c r="K31" s="173">
        <f t="shared" si="2"/>
        <v>13.352380982141998</v>
      </c>
      <c r="L31" s="173">
        <v>2518.7657471400007</v>
      </c>
      <c r="M31" s="173">
        <f t="shared" si="3"/>
        <v>12.634815053437599</v>
      </c>
      <c r="N31" s="152"/>
    </row>
    <row r="32" spans="2:14" ht="15" x14ac:dyDescent="0.25">
      <c r="B32" s="172" t="s">
        <v>160</v>
      </c>
      <c r="C32" s="173">
        <v>320.70831595999994</v>
      </c>
      <c r="D32" s="173">
        <f t="shared" si="0"/>
        <v>1.9775904567690259</v>
      </c>
      <c r="E32" s="173">
        <v>365.55394318999998</v>
      </c>
      <c r="F32" s="173">
        <f t="shared" si="1"/>
        <v>2.0683928874396931</v>
      </c>
      <c r="G32" s="152"/>
      <c r="H32" s="174"/>
      <c r="I32" s="172" t="s">
        <v>160</v>
      </c>
      <c r="J32" s="173">
        <v>379.86706121999998</v>
      </c>
      <c r="K32" s="173">
        <f t="shared" si="2"/>
        <v>2.100657230879817</v>
      </c>
      <c r="L32" s="173">
        <v>444.32447693</v>
      </c>
      <c r="M32" s="173">
        <f t="shared" si="3"/>
        <v>2.2288526021526485</v>
      </c>
      <c r="N32" s="152"/>
    </row>
    <row r="33" spans="1:14" ht="15" x14ac:dyDescent="0.25">
      <c r="B33" s="172" t="s">
        <v>151</v>
      </c>
      <c r="C33" s="173">
        <v>164.0534728473549</v>
      </c>
      <c r="D33" s="173">
        <f t="shared" si="0"/>
        <v>1.0116063917195395</v>
      </c>
      <c r="E33" s="173">
        <v>356.41742755685755</v>
      </c>
      <c r="F33" s="173">
        <f t="shared" si="1"/>
        <v>2.0166962656315377</v>
      </c>
      <c r="G33" s="152"/>
      <c r="H33" s="174"/>
      <c r="I33" s="172" t="s">
        <v>151</v>
      </c>
      <c r="J33" s="173">
        <v>312.10391170735505</v>
      </c>
      <c r="K33" s="173">
        <f t="shared" si="2"/>
        <v>1.7259283729636858</v>
      </c>
      <c r="L33" s="173">
        <v>500.26985726685803</v>
      </c>
      <c r="M33" s="173">
        <f t="shared" si="3"/>
        <v>2.5094898684220697</v>
      </c>
      <c r="N33" s="152"/>
    </row>
    <row r="34" spans="1:14" ht="15" x14ac:dyDescent="0.25">
      <c r="B34" s="175" t="s">
        <v>161</v>
      </c>
      <c r="C34" s="154">
        <v>123.92189877226042</v>
      </c>
      <c r="D34" s="154">
        <f t="shared" si="0"/>
        <v>0.76414221958399486</v>
      </c>
      <c r="E34" s="154">
        <v>186.85078321145491</v>
      </c>
      <c r="F34" s="154">
        <f t="shared" si="1"/>
        <v>1.0572470580798317</v>
      </c>
      <c r="G34" s="152"/>
      <c r="H34" s="152"/>
      <c r="I34" s="175" t="s">
        <v>161</v>
      </c>
      <c r="J34" s="154">
        <v>160.08081235646483</v>
      </c>
      <c r="K34" s="154">
        <f t="shared" si="2"/>
        <v>0.88524368214955451</v>
      </c>
      <c r="L34" s="154">
        <v>248.17744085582683</v>
      </c>
      <c r="M34" s="154">
        <f t="shared" si="3"/>
        <v>1.244925642334666</v>
      </c>
      <c r="N34" s="152"/>
    </row>
    <row r="35" spans="1:14" ht="15" x14ac:dyDescent="0.25">
      <c r="B35" s="172" t="s">
        <v>162</v>
      </c>
      <c r="C35" s="173">
        <v>85.105526902260422</v>
      </c>
      <c r="D35" s="173">
        <f t="shared" si="0"/>
        <v>0.52478800656108138</v>
      </c>
      <c r="E35" s="173">
        <v>79.06255808145491</v>
      </c>
      <c r="F35" s="173">
        <f t="shared" si="1"/>
        <v>0.44735513279218408</v>
      </c>
      <c r="G35" s="152"/>
      <c r="H35" s="174"/>
      <c r="I35" s="172" t="s">
        <v>162</v>
      </c>
      <c r="J35" s="173">
        <v>115.52090331741483</v>
      </c>
      <c r="K35" s="173">
        <f t="shared" si="2"/>
        <v>0.63882827874605719</v>
      </c>
      <c r="L35" s="173">
        <v>134.7485608798668</v>
      </c>
      <c r="M35" s="173">
        <f t="shared" si="3"/>
        <v>0.67593548442016438</v>
      </c>
      <c r="N35" s="152"/>
    </row>
    <row r="36" spans="1:14" ht="15" x14ac:dyDescent="0.25">
      <c r="B36" s="172" t="s">
        <v>151</v>
      </c>
      <c r="C36" s="173">
        <v>38.816371869999998</v>
      </c>
      <c r="D36" s="173">
        <f t="shared" si="0"/>
        <v>0.23935421302291346</v>
      </c>
      <c r="E36" s="173">
        <v>107.78822513</v>
      </c>
      <c r="F36" s="173">
        <f t="shared" si="1"/>
        <v>0.60989192528764746</v>
      </c>
      <c r="G36" s="152"/>
      <c r="H36" s="174"/>
      <c r="I36" s="172" t="s">
        <v>151</v>
      </c>
      <c r="J36" s="173">
        <v>44.559909039049998</v>
      </c>
      <c r="K36" s="173">
        <f t="shared" si="2"/>
        <v>0.2464154034034973</v>
      </c>
      <c r="L36" s="173">
        <v>113.42887997596003</v>
      </c>
      <c r="M36" s="173">
        <f t="shared" si="3"/>
        <v>0.56899015791450147</v>
      </c>
      <c r="N36" s="152"/>
    </row>
    <row r="37" spans="1:14" ht="15" x14ac:dyDescent="0.25">
      <c r="B37" s="175" t="s">
        <v>163</v>
      </c>
      <c r="C37" s="154">
        <v>501.51063300707676</v>
      </c>
      <c r="D37" s="154">
        <f t="shared" si="0"/>
        <v>3.092475599936384</v>
      </c>
      <c r="E37" s="154">
        <v>562.49447308205697</v>
      </c>
      <c r="F37" s="154">
        <f t="shared" si="1"/>
        <v>3.1827301798310677</v>
      </c>
      <c r="G37" s="152"/>
      <c r="H37" s="152"/>
      <c r="I37" s="175" t="s">
        <v>163</v>
      </c>
      <c r="J37" s="154">
        <v>501.51063300707676</v>
      </c>
      <c r="K37" s="154">
        <f t="shared" si="2"/>
        <v>2.7733437434821298</v>
      </c>
      <c r="L37" s="154">
        <v>562.49447308205697</v>
      </c>
      <c r="M37" s="154">
        <f t="shared" si="3"/>
        <v>2.8216254901999003</v>
      </c>
      <c r="N37" s="152"/>
    </row>
    <row r="38" spans="1:14" ht="15" x14ac:dyDescent="0.25">
      <c r="B38" s="175" t="s">
        <v>164</v>
      </c>
      <c r="C38" s="154">
        <v>7103.7359638091439</v>
      </c>
      <c r="D38" s="154">
        <f t="shared" si="0"/>
        <v>43.803916987260287</v>
      </c>
      <c r="E38" s="154">
        <v>8139.4374757856385</v>
      </c>
      <c r="F38" s="154">
        <f t="shared" si="1"/>
        <v>46.054911720442504</v>
      </c>
      <c r="G38" s="152"/>
      <c r="H38" s="152"/>
      <c r="I38" s="175" t="s">
        <v>164</v>
      </c>
      <c r="J38" s="154">
        <v>7103.7359638091439</v>
      </c>
      <c r="K38" s="154">
        <f t="shared" si="2"/>
        <v>39.283517425045474</v>
      </c>
      <c r="L38" s="154">
        <v>8139.4374757856385</v>
      </c>
      <c r="M38" s="154">
        <f t="shared" si="3"/>
        <v>40.829635412639398</v>
      </c>
      <c r="N38" s="152"/>
    </row>
    <row r="39" spans="1:14" ht="15" x14ac:dyDescent="0.25">
      <c r="B39" s="172" t="s">
        <v>165</v>
      </c>
      <c r="C39" s="173">
        <v>7103.7359638091439</v>
      </c>
      <c r="D39" s="173">
        <f t="shared" si="0"/>
        <v>43.803916987260287</v>
      </c>
      <c r="E39" s="173">
        <v>8139.4374757856385</v>
      </c>
      <c r="F39" s="173">
        <f t="shared" si="1"/>
        <v>46.054911720442504</v>
      </c>
      <c r="G39" s="174"/>
      <c r="H39" s="174"/>
      <c r="I39" s="172" t="s">
        <v>165</v>
      </c>
      <c r="J39" s="173">
        <v>7103.7359638091439</v>
      </c>
      <c r="K39" s="173">
        <f t="shared" si="2"/>
        <v>39.283517425045474</v>
      </c>
      <c r="L39" s="173">
        <v>8139.4374757856385</v>
      </c>
      <c r="M39" s="173">
        <f t="shared" si="3"/>
        <v>40.829635412639398</v>
      </c>
      <c r="N39" s="152"/>
    </row>
    <row r="40" spans="1:14" ht="15" x14ac:dyDescent="0.25">
      <c r="B40" s="175" t="s">
        <v>166</v>
      </c>
      <c r="C40" s="154">
        <v>583.30269248111108</v>
      </c>
      <c r="D40" s="154">
        <f t="shared" si="0"/>
        <v>3.5968317023690668</v>
      </c>
      <c r="E40" s="154">
        <v>525.09496282999987</v>
      </c>
      <c r="F40" s="154">
        <f t="shared" si="1"/>
        <v>2.9711146783703821</v>
      </c>
      <c r="G40" s="152"/>
      <c r="H40" s="152"/>
      <c r="I40" s="175" t="s">
        <v>166</v>
      </c>
      <c r="J40" s="154">
        <v>583.30269248111108</v>
      </c>
      <c r="K40" s="154">
        <f t="shared" si="2"/>
        <v>3.2256521921558998</v>
      </c>
      <c r="L40" s="154">
        <v>525.09496282999987</v>
      </c>
      <c r="M40" s="154">
        <f t="shared" si="3"/>
        <v>2.6340193598321049</v>
      </c>
      <c r="N40" s="152"/>
    </row>
    <row r="41" spans="1:14" ht="15" x14ac:dyDescent="0.25">
      <c r="A41"/>
      <c r="B41" s="175" t="s">
        <v>167</v>
      </c>
      <c r="C41" s="154">
        <v>940.43129713481392</v>
      </c>
      <c r="D41" s="154">
        <f t="shared" si="0"/>
        <v>5.799001353905286</v>
      </c>
      <c r="E41" s="154">
        <v>1151.2355669113847</v>
      </c>
      <c r="F41" s="154">
        <f t="shared" si="1"/>
        <v>6.5139701068125442</v>
      </c>
      <c r="G41" s="174"/>
      <c r="H41" s="152"/>
      <c r="I41" s="175" t="s">
        <v>167</v>
      </c>
      <c r="J41" s="154">
        <v>1697.5431877554397</v>
      </c>
      <c r="K41" s="154">
        <f t="shared" si="2"/>
        <v>9.3873797865933302</v>
      </c>
      <c r="L41" s="154">
        <v>2125.8224941752064</v>
      </c>
      <c r="M41" s="154">
        <f t="shared" si="3"/>
        <v>10.663704666001331</v>
      </c>
      <c r="N41" s="152"/>
    </row>
    <row r="42" spans="1:14" ht="15" x14ac:dyDescent="0.25">
      <c r="B42" s="176" t="s">
        <v>168</v>
      </c>
      <c r="C42" s="174">
        <v>940.43129713481392</v>
      </c>
      <c r="D42" s="174">
        <f t="shared" si="0"/>
        <v>5.799001353905286</v>
      </c>
      <c r="E42" s="174">
        <v>1151.2355669113847</v>
      </c>
      <c r="F42" s="174">
        <f t="shared" si="1"/>
        <v>6.5139701068125442</v>
      </c>
      <c r="G42" s="174"/>
      <c r="H42" s="174"/>
      <c r="I42" s="176" t="s">
        <v>169</v>
      </c>
      <c r="J42" s="174">
        <v>1697.5431877554397</v>
      </c>
      <c r="K42" s="174">
        <f t="shared" si="2"/>
        <v>9.3873797865933302</v>
      </c>
      <c r="L42" s="174">
        <v>2125.8224941752064</v>
      </c>
      <c r="M42" s="174">
        <f t="shared" si="3"/>
        <v>10.663704666001331</v>
      </c>
      <c r="N42" s="152"/>
    </row>
    <row r="43" spans="1:14" ht="15" x14ac:dyDescent="0.25">
      <c r="B43" s="163" t="s">
        <v>170</v>
      </c>
      <c r="C43" s="177"/>
      <c r="D43" s="177"/>
      <c r="E43" s="177"/>
      <c r="F43" s="177"/>
      <c r="I43" s="163" t="s">
        <v>170</v>
      </c>
      <c r="J43" s="177"/>
      <c r="K43" s="177"/>
      <c r="L43" s="177"/>
      <c r="M43" s="177"/>
      <c r="N43" s="152"/>
    </row>
    <row r="44" spans="1:14" ht="15" x14ac:dyDescent="0.25">
      <c r="B44" s="151" t="s">
        <v>171</v>
      </c>
      <c r="C44" s="154">
        <f>+C34+C28</f>
        <v>7088.1443948828555</v>
      </c>
      <c r="D44" s="166">
        <f>+C44/$C$10*100</f>
        <v>43.70777436675359</v>
      </c>
      <c r="E44" s="154">
        <v>7295.0695759451901</v>
      </c>
      <c r="F44" s="154">
        <f>E44/$D$10*100</f>
        <v>41.277273314543478</v>
      </c>
      <c r="G44" s="152"/>
      <c r="H44" s="152"/>
      <c r="I44" s="151" t="s">
        <v>171</v>
      </c>
      <c r="J44" s="154">
        <f>+J34+J28</f>
        <v>8197.1557444970495</v>
      </c>
      <c r="K44" s="154">
        <f>J44/$J$10*100</f>
        <v>45.330106885348329</v>
      </c>
      <c r="L44" s="154">
        <v>8582.2722123474759</v>
      </c>
      <c r="M44" s="154">
        <f>L44/$K$10*100</f>
        <v>43.051015071327278</v>
      </c>
      <c r="N44" s="152"/>
    </row>
    <row r="45" spans="1:14" s="7" customFormat="1" ht="15" x14ac:dyDescent="0.25">
      <c r="B45" s="151" t="s">
        <v>172</v>
      </c>
      <c r="C45" s="154">
        <f>+C38+C37+C41</f>
        <v>8545.677893951035</v>
      </c>
      <c r="D45" s="166">
        <f>+C45/$C$10*100</f>
        <v>52.695393941101962</v>
      </c>
      <c r="E45" s="154">
        <v>9853.1675157790796</v>
      </c>
      <c r="F45" s="154">
        <f>E45/$D$10*100</f>
        <v>55.751612007086116</v>
      </c>
      <c r="G45" s="152"/>
      <c r="H45" s="152"/>
      <c r="I45" s="151" t="s">
        <v>172</v>
      </c>
      <c r="J45" s="154">
        <f>+J38+J37+J41</f>
        <v>9302.7897845716598</v>
      </c>
      <c r="K45" s="154">
        <f>J45/$J$10*100</f>
        <v>51.444240955120932</v>
      </c>
      <c r="L45" s="154">
        <v>10827.754443042902</v>
      </c>
      <c r="M45" s="154">
        <f>L45/$K$10*100</f>
        <v>54.314965568840634</v>
      </c>
      <c r="N45" s="152"/>
    </row>
    <row r="46" spans="1:14" s="7" customFormat="1" ht="15" x14ac:dyDescent="0.25">
      <c r="B46" s="151" t="s">
        <v>173</v>
      </c>
      <c r="C46" s="154">
        <f>+C40</f>
        <v>583.30269248111108</v>
      </c>
      <c r="D46" s="166">
        <f>+C46/$C$10*100</f>
        <v>3.5968317023690668</v>
      </c>
      <c r="E46" s="154">
        <v>525.09496282999987</v>
      </c>
      <c r="F46" s="154">
        <f>E46/$D$10*100</f>
        <v>2.9711146783703821</v>
      </c>
      <c r="G46" s="152"/>
      <c r="H46" s="152"/>
      <c r="I46" s="151" t="s">
        <v>173</v>
      </c>
      <c r="J46" s="154">
        <f>+J40</f>
        <v>583.30269248111108</v>
      </c>
      <c r="K46" s="154">
        <f>J46/$J$10*100</f>
        <v>3.2256521921558998</v>
      </c>
      <c r="L46" s="154">
        <v>525.09496282999987</v>
      </c>
      <c r="M46" s="154">
        <f>L46/$K$10*100</f>
        <v>2.6340193598321049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109</v>
      </c>
      <c r="C48" s="9"/>
      <c r="D48" s="179"/>
      <c r="E48" s="179"/>
      <c r="F48" s="179"/>
      <c r="G48" s="179"/>
      <c r="H48" s="179"/>
      <c r="I48" s="64" t="s">
        <v>109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174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2026-01-05T13:10:31Z</dcterms:modified>
</cp:coreProperties>
</file>