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6\Mensual\2. Febrero 2026\"/>
    </mc:Choice>
  </mc:AlternateContent>
  <bookViews>
    <workbookView xWindow="-120" yWindow="-120" windowWidth="20730" windowHeight="11160" activeTab="1"/>
  </bookViews>
  <sheets>
    <sheet name="Índice" sheetId="13" r:id="rId1"/>
    <sheet name="1. Saldo" sheetId="18" r:id="rId2"/>
    <sheet name="2. Desembolso" sheetId="7" r:id="rId3"/>
    <sheet name="3. Servicio" sheetId="15" r:id="rId4"/>
    <sheet name=" Clasificación Deuda 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 Desembolso'!$E$4</definedName>
    <definedName name="ACREEDORES">#REF!</definedName>
    <definedName name="_xlnm.Print_Area" localSheetId="4">' Clasificación Deuda '!$A$2:$N$52</definedName>
    <definedName name="_xlnm.Print_Area" localSheetId="1">'1. Saldo'!$B$1:$Q$42</definedName>
    <definedName name="_xlnm.Print_Area" localSheetId="2">'2. Desembolso'!$B$5:$N$68</definedName>
    <definedName name="_xlnm.Print_Area" localSheetId="3">'3. Servicio'!$B$5:$N$119</definedName>
    <definedName name="_xlnm.Print_Area" localSheetId="0">Índice!$A$1:$F$25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 Desembolso'!$B$5</definedName>
    <definedName name="DEUDORES">#REF!</definedName>
    <definedName name="EEPP" localSheetId="4">#REF!</definedName>
    <definedName name="EEPP" localSheetId="1">#REF!</definedName>
    <definedName name="EEPP" localSheetId="2">#REF!</definedName>
    <definedName name="EEPP" localSheetId="3">#REF!</definedName>
    <definedName name="EEPP">#REF!</definedName>
    <definedName name="EMPPUB" localSheetId="4">#REF!</definedName>
    <definedName name="EMPPUB" localSheetId="1">#REF!</definedName>
    <definedName name="EMPPUB" localSheetId="2">#REF!</definedName>
    <definedName name="EMPPUB" localSheetId="3">#REF!</definedName>
    <definedName name="EMPPUB">#REF!</definedName>
    <definedName name="g">[2]Hoja3!#REF!</definedName>
    <definedName name="GOBCENTRAL" localSheetId="4">#REF!</definedName>
    <definedName name="GOBCENTRAL" localSheetId="1">#REF!</definedName>
    <definedName name="GOBCENTRAL" localSheetId="2">#REF!</definedName>
    <definedName name="GOBCENTRAL" localSheetId="3">#REF!</definedName>
    <definedName name="GOBCENTRAL">#REF!</definedName>
    <definedName name="Indicadores_de_la_Deuda_Pública" localSheetId="4">' Clasificación Deuda '!$A$6</definedName>
    <definedName name="Indicadores_de_la_Deuda_Pública" localSheetId="1">#REF!</definedName>
    <definedName name="Indicadores_de_la_Deuda_Pública">#REF!</definedName>
    <definedName name="INSTFINAN" localSheetId="4">#REF!</definedName>
    <definedName name="INSTFINAN" localSheetId="1">#REF!</definedName>
    <definedName name="INSTFINAN" localSheetId="2">#REF!</definedName>
    <definedName name="INSTFINAN" localSheetId="3">#REF!</definedName>
    <definedName name="INSTFINAN">#REF!</definedName>
    <definedName name="lambda1">[1]NSS!$F$6</definedName>
    <definedName name="lambda2">[1]NSS!$F$7</definedName>
    <definedName name="LOGOMH" localSheetId="4">#REF!</definedName>
    <definedName name="LOGOMH" localSheetId="1">#REF!</definedName>
    <definedName name="LOGOMH" localSheetId="2">#REF!</definedName>
    <definedName name="LOGOMH" localSheetId="3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4">#REF!</definedName>
    <definedName name="Saldo_de_la_Deuda_Pública" localSheetId="1">#REF!</definedName>
    <definedName name="Saldo_de_la_Deuda_Pública">#REF!</definedName>
    <definedName name="sd">[2]Hoja3!#REF!</definedName>
    <definedName name="sdafadasda">#REF!</definedName>
    <definedName name="Servicio_de_la_Deuda_Pública" localSheetId="4">#REF!</definedName>
    <definedName name="Servicio_de_la_Deuda_Pública" localSheetId="1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9" l="1"/>
  <c r="F26" i="19" l="1"/>
  <c r="F25" i="19"/>
  <c r="M22" i="19" l="1"/>
  <c r="K22" i="19"/>
  <c r="D22" i="19"/>
  <c r="F22" i="19"/>
  <c r="E14" i="19"/>
  <c r="L14" i="19" s="1"/>
  <c r="M44" i="19"/>
  <c r="M16" i="19"/>
  <c r="K45" i="19"/>
  <c r="D16" i="19"/>
  <c r="M46" i="19"/>
  <c r="K46" i="19"/>
  <c r="F46" i="19"/>
  <c r="C46" i="19"/>
  <c r="D46" i="19" s="1"/>
  <c r="M45" i="19"/>
  <c r="F45" i="19"/>
  <c r="C45" i="19"/>
  <c r="D45" i="19"/>
  <c r="K44" i="19"/>
  <c r="F44" i="19"/>
  <c r="C44" i="19"/>
  <c r="D44" i="19"/>
  <c r="M42" i="19"/>
  <c r="K42" i="19"/>
  <c r="F42" i="19"/>
  <c r="D42" i="19"/>
  <c r="M41" i="19"/>
  <c r="K41" i="19"/>
  <c r="F41" i="19"/>
  <c r="D41" i="19"/>
  <c r="M40" i="19"/>
  <c r="K40" i="19"/>
  <c r="F40" i="19"/>
  <c r="D40" i="19"/>
  <c r="M39" i="19"/>
  <c r="K39" i="19"/>
  <c r="F39" i="19"/>
  <c r="D39" i="19"/>
  <c r="M38" i="19"/>
  <c r="K38" i="19"/>
  <c r="F38" i="19"/>
  <c r="D38" i="19"/>
  <c r="M37" i="19"/>
  <c r="K37" i="19"/>
  <c r="F37" i="19"/>
  <c r="D37" i="19"/>
  <c r="M36" i="19"/>
  <c r="K36" i="19"/>
  <c r="F36" i="19"/>
  <c r="D36" i="19"/>
  <c r="M35" i="19"/>
  <c r="K35" i="19"/>
  <c r="F35" i="19"/>
  <c r="D35" i="19"/>
  <c r="M34" i="19"/>
  <c r="K34" i="19"/>
  <c r="F34" i="19"/>
  <c r="D34" i="19"/>
  <c r="M33" i="19"/>
  <c r="K33" i="19"/>
  <c r="F33" i="19"/>
  <c r="D33" i="19"/>
  <c r="M32" i="19"/>
  <c r="K32" i="19"/>
  <c r="F32" i="19"/>
  <c r="D32" i="19"/>
  <c r="M31" i="19"/>
  <c r="K31" i="19"/>
  <c r="F31" i="19"/>
  <c r="D31" i="19"/>
  <c r="M30" i="19"/>
  <c r="K30" i="19"/>
  <c r="F30" i="19"/>
  <c r="D30" i="19"/>
  <c r="M29" i="19"/>
  <c r="K29" i="19"/>
  <c r="F29" i="19"/>
  <c r="D29" i="19"/>
  <c r="M28" i="19"/>
  <c r="K28" i="19"/>
  <c r="F28" i="19"/>
  <c r="D28" i="19"/>
  <c r="M26" i="19"/>
  <c r="K26" i="19"/>
  <c r="D26" i="19"/>
  <c r="M25" i="19"/>
  <c r="K25" i="19"/>
  <c r="D25" i="19"/>
  <c r="M23" i="19"/>
  <c r="K23" i="19"/>
  <c r="F23" i="19"/>
  <c r="D23" i="19"/>
  <c r="M21" i="19"/>
  <c r="K21" i="19"/>
  <c r="F21" i="19"/>
  <c r="D21" i="19"/>
  <c r="M20" i="19"/>
  <c r="K20" i="19"/>
  <c r="F20" i="19"/>
  <c r="D20" i="19"/>
  <c r="M19" i="19"/>
  <c r="K19" i="19"/>
  <c r="F19" i="19"/>
  <c r="D19" i="19"/>
  <c r="M17" i="19"/>
  <c r="K17" i="19"/>
  <c r="F17" i="19"/>
  <c r="D17" i="19"/>
  <c r="K16" i="19"/>
  <c r="J14" i="19"/>
  <c r="K9" i="19"/>
  <c r="J9" i="19"/>
  <c r="BU29" i="7"/>
  <c r="BU60" i="7"/>
  <c r="BT29" i="7"/>
  <c r="BT60" i="7"/>
  <c r="BS29" i="7"/>
  <c r="BS60" i="7"/>
  <c r="BR68" i="7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/>
  <c r="BR65" i="7"/>
  <c r="BR49" i="7"/>
  <c r="BR43" i="7"/>
  <c r="BR40" i="7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I117" i="15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J25" i="7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BD29" i="7"/>
  <c r="BD60" i="7" s="1"/>
  <c r="BC29" i="7"/>
  <c r="BC60" i="7"/>
  <c r="BB29" i="7"/>
  <c r="BB60" i="7" s="1"/>
  <c r="BA29" i="7"/>
  <c r="BA60" i="7"/>
  <c r="AZ29" i="7"/>
  <c r="AZ60" i="7" s="1"/>
  <c r="AY29" i="7"/>
  <c r="AY60" i="7"/>
  <c r="AX29" i="7"/>
  <c r="AX60" i="7" s="1"/>
  <c r="AW29" i="7"/>
  <c r="AW60" i="7"/>
  <c r="AV29" i="7"/>
  <c r="AV60" i="7" s="1"/>
  <c r="AU29" i="7"/>
  <c r="AU60" i="7"/>
  <c r="AT29" i="7"/>
  <c r="AT60" i="7" s="1"/>
  <c r="AS29" i="7"/>
  <c r="AS60" i="7"/>
  <c r="BE11" i="7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G64" i="7"/>
  <c r="BG67" i="7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1" i="7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1" i="7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A11" i="7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AY11" i="7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68" i="7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1" i="7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1" i="7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1" i="7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R60" i="7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Q65" i="7"/>
  <c r="AQ64" i="7"/>
  <c r="AQ54" i="7"/>
  <c r="AQ39" i="7"/>
  <c r="AQ37" i="7"/>
  <c r="AQ36" i="7"/>
  <c r="AQ33" i="7"/>
  <c r="AQ13" i="7"/>
  <c r="AQ11" i="7"/>
  <c r="AQ15" i="7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AP62" i="7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O62" i="7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N64" i="7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M67" i="7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L31" i="7"/>
  <c r="AL62" i="7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F48" i="15"/>
  <c r="AF47" i="15" s="1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J62" i="7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I62" i="7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H62" i="7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T103" i="18"/>
  <c r="S103" i="18"/>
  <c r="R103" i="18"/>
  <c r="Q103" i="18"/>
  <c r="P103" i="18"/>
  <c r="P101" i="18" s="1"/>
  <c r="O103" i="18"/>
  <c r="O97" i="18"/>
  <c r="N103" i="18"/>
  <c r="N97" i="18" s="1"/>
  <c r="M103" i="18"/>
  <c r="M101" i="18"/>
  <c r="L103" i="18"/>
  <c r="L35" i="18"/>
  <c r="K103" i="18"/>
  <c r="K97" i="18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T101" i="18"/>
  <c r="S101" i="18"/>
  <c r="R101" i="18"/>
  <c r="Q101" i="18"/>
  <c r="J101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T97" i="18"/>
  <c r="S97" i="18"/>
  <c r="R97" i="18"/>
  <c r="Q97" i="18"/>
  <c r="L97" i="18"/>
  <c r="J97" i="18"/>
  <c r="F97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T93" i="18"/>
  <c r="S93" i="18"/>
  <c r="R93" i="18"/>
  <c r="Q93" i="18"/>
  <c r="J93" i="18"/>
  <c r="F93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E84" i="18"/>
  <c r="AE86" i="18" s="1"/>
  <c r="AD84" i="18"/>
  <c r="AD85" i="18"/>
  <c r="AC84" i="18"/>
  <c r="AB84" i="18"/>
  <c r="AA84" i="18"/>
  <c r="AA85" i="18"/>
  <c r="Z84" i="18"/>
  <c r="Z85" i="18"/>
  <c r="X84" i="18"/>
  <c r="W84" i="18"/>
  <c r="W85" i="18" s="1"/>
  <c r="T83" i="18"/>
  <c r="S83" i="18"/>
  <c r="R83" i="18"/>
  <c r="Q83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E76" i="18"/>
  <c r="AE77" i="18" s="1"/>
  <c r="AD76" i="18"/>
  <c r="AD77" i="18"/>
  <c r="AC76" i="18"/>
  <c r="AC77" i="18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/>
  <c r="U76" i="18"/>
  <c r="U77" i="18" s="1"/>
  <c r="T76" i="18"/>
  <c r="T79" i="18"/>
  <c r="S76" i="18"/>
  <c r="S77" i="18" s="1"/>
  <c r="P76" i="18"/>
  <c r="P79" i="18"/>
  <c r="O76" i="18"/>
  <c r="O79" i="18" s="1"/>
  <c r="N76" i="18"/>
  <c r="N77" i="18"/>
  <c r="M76" i="18"/>
  <c r="M77" i="18" s="1"/>
  <c r="L76" i="18"/>
  <c r="L77" i="18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E72" i="18"/>
  <c r="AE73" i="18" s="1"/>
  <c r="AD72" i="18"/>
  <c r="AC72" i="18"/>
  <c r="AC74" i="18"/>
  <c r="AB72" i="18"/>
  <c r="AB73" i="18" s="1"/>
  <c r="AA72" i="18"/>
  <c r="AA74" i="18"/>
  <c r="Z72" i="18"/>
  <c r="Z73" i="18" s="1"/>
  <c r="Y72" i="18"/>
  <c r="Y74" i="18"/>
  <c r="X72" i="18"/>
  <c r="W72" i="18"/>
  <c r="V72" i="18"/>
  <c r="U72" i="18"/>
  <c r="U74" i="18" s="1"/>
  <c r="T72" i="18"/>
  <c r="S72" i="18"/>
  <c r="S75" i="18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/>
  <c r="E72" i="18"/>
  <c r="E73" i="18" s="1"/>
  <c r="D72" i="18"/>
  <c r="T71" i="18"/>
  <c r="S71" i="18"/>
  <c r="R71" i="18"/>
  <c r="Q71" i="18"/>
  <c r="J71" i="18"/>
  <c r="H71" i="18"/>
  <c r="F71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E64" i="18"/>
  <c r="AE66" i="18" s="1"/>
  <c r="AD64" i="18"/>
  <c r="AD65" i="18"/>
  <c r="AC64" i="18"/>
  <c r="AC66" i="18" s="1"/>
  <c r="AB64" i="18"/>
  <c r="AB65" i="18"/>
  <c r="AA64" i="18"/>
  <c r="AA65" i="18" s="1"/>
  <c r="Z64" i="18"/>
  <c r="X64" i="18"/>
  <c r="X65" i="18" s="1"/>
  <c r="W64" i="18"/>
  <c r="W65" i="18" s="1"/>
  <c r="V64" i="18"/>
  <c r="R63" i="18"/>
  <c r="R62" i="18"/>
  <c r="R61" i="18"/>
  <c r="AE60" i="18"/>
  <c r="X60" i="18"/>
  <c r="X61" i="18" s="1"/>
  <c r="W60" i="18"/>
  <c r="W62" i="18" s="1"/>
  <c r="T60" i="18"/>
  <c r="S60" i="18"/>
  <c r="Q60" i="18"/>
  <c r="Q63" i="18" s="1"/>
  <c r="P60" i="18"/>
  <c r="P63" i="18"/>
  <c r="O60" i="18"/>
  <c r="O61" i="18"/>
  <c r="N60" i="18"/>
  <c r="M60" i="18"/>
  <c r="L60" i="18"/>
  <c r="L62" i="18"/>
  <c r="K60" i="18"/>
  <c r="J60" i="18"/>
  <c r="J62" i="18" s="1"/>
  <c r="I60" i="18"/>
  <c r="H60" i="18"/>
  <c r="H62" i="18"/>
  <c r="G60" i="18"/>
  <c r="F60" i="18"/>
  <c r="E60" i="18"/>
  <c r="D60" i="18"/>
  <c r="D62" i="18" s="1"/>
  <c r="T59" i="18"/>
  <c r="S59" i="18"/>
  <c r="R59" i="18"/>
  <c r="Q59" i="18"/>
  <c r="AE58" i="18"/>
  <c r="AD58" i="18"/>
  <c r="AC58" i="18"/>
  <c r="AB58" i="18"/>
  <c r="AA58" i="18"/>
  <c r="Z58" i="18"/>
  <c r="Y58" i="18"/>
  <c r="X58" i="18"/>
  <c r="T58" i="18"/>
  <c r="R58" i="18"/>
  <c r="Q58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O59" i="18"/>
  <c r="N56" i="18"/>
  <c r="N58" i="18"/>
  <c r="M56" i="18"/>
  <c r="L56" i="18"/>
  <c r="K56" i="18"/>
  <c r="J56" i="18"/>
  <c r="J58" i="18" s="1"/>
  <c r="I56" i="18"/>
  <c r="I57" i="18" s="1"/>
  <c r="H56" i="18"/>
  <c r="G56" i="18"/>
  <c r="G59" i="18"/>
  <c r="F56" i="18"/>
  <c r="F58" i="18"/>
  <c r="E56" i="18"/>
  <c r="D56" i="18"/>
  <c r="T55" i="18"/>
  <c r="S55" i="18"/>
  <c r="R55" i="18"/>
  <c r="Q55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T51" i="18"/>
  <c r="S51" i="18"/>
  <c r="R51" i="18"/>
  <c r="Q51" i="18"/>
  <c r="P51" i="18"/>
  <c r="J51" i="18"/>
  <c r="I51" i="18"/>
  <c r="H51" i="18"/>
  <c r="F51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T47" i="18"/>
  <c r="S47" i="18"/>
  <c r="R47" i="18"/>
  <c r="Q47" i="18"/>
  <c r="O47" i="18"/>
  <c r="N47" i="18"/>
  <c r="L47" i="18"/>
  <c r="J47" i="18"/>
  <c r="H47" i="18"/>
  <c r="F47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/>
  <c r="U42" i="18"/>
  <c r="U51" i="18" s="1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T38" i="18"/>
  <c r="S38" i="18"/>
  <c r="R38" i="18"/>
  <c r="Q38" i="18"/>
  <c r="P38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/>
  <c r="G36" i="18"/>
  <c r="G37" i="18"/>
  <c r="F36" i="18"/>
  <c r="F38" i="18"/>
  <c r="E36" i="18"/>
  <c r="D36" i="18"/>
  <c r="D37" i="18" s="1"/>
  <c r="T35" i="18"/>
  <c r="S35" i="18"/>
  <c r="R35" i="18"/>
  <c r="Q35" i="18"/>
  <c r="P35" i="18"/>
  <c r="J35" i="18"/>
  <c r="H35" i="18"/>
  <c r="F35" i="18"/>
  <c r="D35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T32" i="18"/>
  <c r="S32" i="18"/>
  <c r="R32" i="18"/>
  <c r="Q32" i="18"/>
  <c r="P32" i="18"/>
  <c r="O32" i="18"/>
  <c r="J32" i="18"/>
  <c r="H32" i="18"/>
  <c r="F32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T29" i="18"/>
  <c r="S29" i="18"/>
  <c r="R29" i="18"/>
  <c r="Q29" i="18"/>
  <c r="P29" i="18"/>
  <c r="J29" i="18"/>
  <c r="H29" i="18"/>
  <c r="F29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/>
  <c r="T23" i="18"/>
  <c r="S23" i="18"/>
  <c r="R23" i="18"/>
  <c r="Q23" i="18"/>
  <c r="P23" i="18"/>
  <c r="J23" i="18"/>
  <c r="H23" i="18"/>
  <c r="F23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/>
  <c r="U61" i="18" s="1"/>
  <c r="T20" i="18"/>
  <c r="S20" i="18"/>
  <c r="R20" i="18"/>
  <c r="Q20" i="18"/>
  <c r="P20" i="18"/>
  <c r="J20" i="18"/>
  <c r="H20" i="18"/>
  <c r="F20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T17" i="18"/>
  <c r="S17" i="18"/>
  <c r="R17" i="18"/>
  <c r="Q17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/>
  <c r="I15" i="18"/>
  <c r="H15" i="18"/>
  <c r="H16" i="18" s="1"/>
  <c r="G15" i="18"/>
  <c r="G16" i="18" s="1"/>
  <c r="F15" i="18"/>
  <c r="F17" i="18" s="1"/>
  <c r="E15" i="18"/>
  <c r="D15" i="18"/>
  <c r="D16" i="18"/>
  <c r="T14" i="18"/>
  <c r="S14" i="18"/>
  <c r="R14" i="18"/>
  <c r="Q14" i="18"/>
  <c r="P14" i="18"/>
  <c r="J14" i="18"/>
  <c r="H14" i="18"/>
  <c r="G14" i="18"/>
  <c r="F14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T11" i="18"/>
  <c r="R11" i="18"/>
  <c r="Q11" i="18"/>
  <c r="J11" i="18"/>
  <c r="H11" i="18"/>
  <c r="F11" i="18"/>
  <c r="S10" i="18"/>
  <c r="S70" i="18" s="1"/>
  <c r="P10" i="18"/>
  <c r="P66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/>
  <c r="K59" i="18"/>
  <c r="D93" i="18"/>
  <c r="K32" i="18"/>
  <c r="K23" i="18"/>
  <c r="D47" i="18"/>
  <c r="L11" i="18"/>
  <c r="D29" i="18"/>
  <c r="K35" i="18"/>
  <c r="G51" i="18"/>
  <c r="L52" i="18"/>
  <c r="L55" i="18"/>
  <c r="H97" i="18"/>
  <c r="K14" i="18"/>
  <c r="D11" i="18"/>
  <c r="H93" i="18"/>
  <c r="E63" i="18"/>
  <c r="M63" i="18"/>
  <c r="O52" i="18"/>
  <c r="O53" i="18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M62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G74" i="18"/>
  <c r="G80" i="18"/>
  <c r="G75" i="18"/>
  <c r="K74" i="18"/>
  <c r="K80" i="18"/>
  <c r="K75" i="18"/>
  <c r="O74" i="18"/>
  <c r="O80" i="18"/>
  <c r="O75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J77" i="18"/>
  <c r="AC86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/>
  <c r="L53" i="18"/>
  <c r="V59" i="18"/>
  <c r="U43" i="15"/>
  <c r="U47" i="15"/>
  <c r="U45" i="15"/>
  <c r="J54" i="18"/>
  <c r="O55" i="18"/>
  <c r="O54" i="18"/>
  <c r="J53" i="18"/>
  <c r="V67" i="18"/>
  <c r="V55" i="18"/>
  <c r="V11" i="18"/>
  <c r="V93" i="18"/>
  <c r="V71" i="18"/>
  <c r="F55" i="18"/>
  <c r="F54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V45" i="15"/>
  <c r="V43" i="15"/>
  <c r="V47" i="15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W43" i="15"/>
  <c r="W47" i="15"/>
  <c r="W45" i="15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X43" i="15"/>
  <c r="X47" i="15"/>
  <c r="X45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AB62" i="18"/>
  <c r="AB61" i="18"/>
  <c r="AC60" i="18"/>
  <c r="AC22" i="18"/>
  <c r="AD21" i="18"/>
  <c r="Y43" i="15"/>
  <c r="Y47" i="15"/>
  <c r="Y45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/>
  <c r="AF70" i="15"/>
  <c r="AF72" i="15" s="1"/>
  <c r="AF66" i="15"/>
  <c r="AF68" i="15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/>
  <c r="AF67" i="15"/>
  <c r="Z45" i="15"/>
  <c r="Z43" i="15"/>
  <c r="Z47" i="15"/>
  <c r="AF94" i="15"/>
  <c r="AF71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A43" i="15"/>
  <c r="AA47" i="15"/>
  <c r="AA45" i="15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/>
  <c r="AE41" i="7"/>
  <c r="AE42" i="7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/>
  <c r="AF119" i="15"/>
  <c r="AF121" i="15"/>
  <c r="AF123" i="15"/>
  <c r="AF69" i="15"/>
  <c r="AF99" i="15"/>
  <c r="AF97" i="15"/>
  <c r="AB43" i="15"/>
  <c r="AB47" i="15"/>
  <c r="AB45" i="15"/>
  <c r="AD43" i="7"/>
  <c r="AC48" i="15"/>
  <c r="AC43" i="15" s="1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D93" i="18" s="1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D48" i="15"/>
  <c r="AD14" i="18"/>
  <c r="AD29" i="18"/>
  <c r="AD88" i="18"/>
  <c r="AD67" i="18"/>
  <c r="AD87" i="18"/>
  <c r="AD2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/>
  <c r="Y42" i="7"/>
  <c r="Y12" i="15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/>
  <c r="W43" i="7"/>
  <c r="V38" i="7"/>
  <c r="V40" i="7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/>
  <c r="V39" i="7"/>
  <c r="W108" i="15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/>
  <c r="U43" i="7"/>
  <c r="U12" i="15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/>
  <c r="O88" i="15"/>
  <c r="O89" i="15" s="1"/>
  <c r="N88" i="15"/>
  <c r="N89" i="15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/>
  <c r="K66" i="15"/>
  <c r="K67" i="15" s="1"/>
  <c r="J66" i="15"/>
  <c r="J67" i="15"/>
  <c r="I66" i="15"/>
  <c r="I67" i="15"/>
  <c r="H66" i="15"/>
  <c r="H68" i="15"/>
  <c r="G66" i="15"/>
  <c r="F66" i="15"/>
  <c r="F68" i="15" s="1"/>
  <c r="E66" i="15"/>
  <c r="E68" i="15" s="1"/>
  <c r="D67" i="15"/>
  <c r="Q64" i="15"/>
  <c r="Q63" i="15"/>
  <c r="P62" i="15"/>
  <c r="P64" i="15"/>
  <c r="O62" i="15"/>
  <c r="O63" i="15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/>
  <c r="F14" i="15"/>
  <c r="E14" i="15"/>
  <c r="E15" i="15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/>
  <c r="O47" i="7"/>
  <c r="O46" i="7"/>
  <c r="O45" i="7"/>
  <c r="O38" i="7"/>
  <c r="O40" i="7"/>
  <c r="O33" i="7"/>
  <c r="O34" i="7"/>
  <c r="N34" i="7"/>
  <c r="N33" i="7"/>
  <c r="O31" i="7"/>
  <c r="O25" i="7"/>
  <c r="O23" i="7"/>
  <c r="O21" i="7"/>
  <c r="O19" i="7"/>
  <c r="O15" i="7"/>
  <c r="O12" i="7"/>
  <c r="O13" i="7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/>
  <c r="M50" i="7"/>
  <c r="M52" i="7" s="1"/>
  <c r="L50" i="7"/>
  <c r="L52" i="7"/>
  <c r="K50" i="7"/>
  <c r="K51" i="7" s="1"/>
  <c r="J50" i="7"/>
  <c r="J51" i="7" s="1"/>
  <c r="I50" i="7"/>
  <c r="I51" i="7" s="1"/>
  <c r="H50" i="7"/>
  <c r="H51" i="7"/>
  <c r="G50" i="7"/>
  <c r="G51" i="7"/>
  <c r="F50" i="7"/>
  <c r="F52" i="7" s="1"/>
  <c r="E50" i="7"/>
  <c r="E52" i="7"/>
  <c r="D50" i="7"/>
  <c r="D52" i="7"/>
  <c r="N47" i="7"/>
  <c r="N48" i="7"/>
  <c r="M47" i="7"/>
  <c r="M48" i="7"/>
  <c r="L47" i="7"/>
  <c r="L48" i="7"/>
  <c r="K47" i="7"/>
  <c r="K48" i="7"/>
  <c r="J47" i="7"/>
  <c r="J48" i="7"/>
  <c r="I47" i="7"/>
  <c r="I49" i="7"/>
  <c r="H47" i="7"/>
  <c r="H48" i="7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/>
  <c r="M38" i="7"/>
  <c r="M40" i="7" s="1"/>
  <c r="L38" i="7"/>
  <c r="L39" i="7"/>
  <c r="K38" i="7"/>
  <c r="K40" i="7"/>
  <c r="J38" i="7"/>
  <c r="J39" i="7"/>
  <c r="I38" i="7"/>
  <c r="I39" i="7"/>
  <c r="H38" i="7"/>
  <c r="H35" i="7"/>
  <c r="G38" i="7"/>
  <c r="G39" i="7"/>
  <c r="F38" i="7"/>
  <c r="F39" i="7"/>
  <c r="E38" i="7"/>
  <c r="E40" i="7"/>
  <c r="D38" i="7"/>
  <c r="D40" i="7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/>
  <c r="K24" i="7"/>
  <c r="K25" i="7" s="1"/>
  <c r="J24" i="7"/>
  <c r="J25" i="7"/>
  <c r="I24" i="7"/>
  <c r="I25" i="7" s="1"/>
  <c r="H24" i="7"/>
  <c r="H25" i="7"/>
  <c r="G24" i="7"/>
  <c r="G25" i="7" s="1"/>
  <c r="F24" i="7"/>
  <c r="F25" i="7"/>
  <c r="E24" i="7"/>
  <c r="E25" i="7" s="1"/>
  <c r="D24" i="7"/>
  <c r="D25" i="7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/>
  <c r="K12" i="7"/>
  <c r="K13" i="7" s="1"/>
  <c r="J12" i="7"/>
  <c r="J13" i="7"/>
  <c r="I12" i="7"/>
  <c r="I13" i="7" s="1"/>
  <c r="H12" i="7"/>
  <c r="H13" i="7"/>
  <c r="G12" i="7"/>
  <c r="G13" i="7" s="1"/>
  <c r="F12" i="7"/>
  <c r="F13" i="7"/>
  <c r="E12" i="7"/>
  <c r="E13" i="7" s="1"/>
  <c r="D12" i="7"/>
  <c r="D13" i="7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/>
  <c r="N90" i="15"/>
  <c r="M35" i="7"/>
  <c r="M37" i="7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/>
  <c r="L35" i="7"/>
  <c r="L36" i="7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/>
  <c r="R87" i="15"/>
  <c r="R61" i="15"/>
  <c r="R29" i="15"/>
  <c r="R16" i="15"/>
  <c r="R37" i="15"/>
  <c r="R100" i="15"/>
  <c r="R69" i="15" s="1"/>
  <c r="R31" i="15"/>
  <c r="R124" i="15"/>
  <c r="R121" i="15" s="1"/>
  <c r="R34" i="15"/>
  <c r="R53" i="15"/>
  <c r="R105" i="15"/>
  <c r="R83" i="15"/>
  <c r="R27" i="15"/>
  <c r="R13" i="15"/>
  <c r="R77" i="15"/>
  <c r="R75" i="15"/>
  <c r="R57" i="15"/>
  <c r="R79" i="15"/>
  <c r="R97" i="15"/>
  <c r="R99" i="15"/>
  <c r="R119" i="15"/>
  <c r="R123" i="15"/>
  <c r="R95" i="15"/>
  <c r="R40" i="15"/>
  <c r="R25" i="15"/>
  <c r="R111" i="15"/>
  <c r="R113" i="15"/>
  <c r="R115" i="15"/>
  <c r="Y86" i="18" l="1"/>
  <c r="Y87" i="18"/>
  <c r="Y85" i="18"/>
  <c r="Y65" i="18"/>
  <c r="Y67" i="18"/>
  <c r="Y66" i="18"/>
  <c r="R109" i="15"/>
  <c r="R73" i="15"/>
  <c r="AD63" i="18"/>
  <c r="AD20" i="18"/>
  <c r="AD38" i="18"/>
  <c r="AD26" i="18"/>
  <c r="AD17" i="18"/>
  <c r="AD103" i="18"/>
  <c r="AD51" i="18"/>
  <c r="AC45" i="15"/>
  <c r="AF43" i="15"/>
  <c r="AD55" i="18"/>
  <c r="AD75" i="18"/>
  <c r="AD71" i="18"/>
  <c r="AD11" i="18"/>
  <c r="AD47" i="18"/>
  <c r="AD79" i="18"/>
  <c r="AD35" i="18"/>
  <c r="AC47" i="15"/>
  <c r="AD83" i="18"/>
  <c r="AD97" i="18"/>
  <c r="AD101" i="18"/>
  <c r="AD59" i="18"/>
  <c r="AD41" i="18"/>
  <c r="AD32" i="18"/>
  <c r="AF45" i="15"/>
</calcChain>
</file>

<file path=xl/sharedStrings.xml><?xml version="1.0" encoding="utf-8"?>
<sst xmlns="http://schemas.openxmlformats.org/spreadsheetml/2006/main" count="773" uniqueCount="211">
  <si>
    <t>Deuda Sector Público Total (DSPT)</t>
  </si>
  <si>
    <t>% PIB</t>
  </si>
  <si>
    <t>Administración Central</t>
  </si>
  <si>
    <t>Deuda Externa</t>
  </si>
  <si>
    <t>% Deuda Total</t>
  </si>
  <si>
    <t>Deuda Pública Administración Central (DPAC)</t>
  </si>
  <si>
    <t>Deuda Pública Administración Descentralizada (DPAD)</t>
  </si>
  <si>
    <t>(En millones de USD)</t>
  </si>
  <si>
    <t xml:space="preserve">    Multilaterales y Bilaterales</t>
  </si>
  <si>
    <t xml:space="preserve">    % Deuda Total</t>
  </si>
  <si>
    <t xml:space="preserve">    % PIB</t>
  </si>
  <si>
    <t>Sector Público Total</t>
  </si>
  <si>
    <t>Administración Descentralizada</t>
  </si>
  <si>
    <t>% Deuda Administración Central</t>
  </si>
  <si>
    <t xml:space="preserve">    % Deuda Administración Central</t>
  </si>
  <si>
    <t>% Deuda Administración Descentralizada</t>
  </si>
  <si>
    <t>Deuda Total</t>
  </si>
  <si>
    <t>1 Ley Nº 1421/99 y Ley Nº 1441/99.</t>
  </si>
  <si>
    <t xml:space="preserve">    Amortización</t>
  </si>
  <si>
    <t xml:space="preserve">    Interés</t>
  </si>
  <si>
    <t xml:space="preserve">   Comisión</t>
  </si>
  <si>
    <t>Estadísticas de la Deuda Pública*</t>
  </si>
  <si>
    <t>(**) PIB 2018, fuente: Anexo estadístico del BCP</t>
  </si>
  <si>
    <t>(**) PIB 2018, fuente: anexo estadístico del BCP</t>
  </si>
  <si>
    <t>PIB</t>
  </si>
  <si>
    <t xml:space="preserve">PIB </t>
  </si>
  <si>
    <t>5 Ley Nº 3974/10 y Decreto Nº 10273/12 (Bono a perpetuidad por Gs. 3.927.460.159.843 - Capitalización BCP).</t>
  </si>
  <si>
    <t>6 Bonos Fondo de Garantía de Depósitos (FGD).</t>
  </si>
  <si>
    <t>7 Bonos del Tesoro, Obligaciones Canje Deuda por Naturaleza (TFCA), Garantía sobre Bonos de la Agencia Financiera de Desarrollo (AFD).</t>
  </si>
  <si>
    <t>3 Ley N° 5074/2013, Proyecto Ruta Asfáltica Loma Plata - Carmelo Peralta (Corredor Bioceánico).</t>
  </si>
  <si>
    <t>9 Multilaterales y Bilaterales.</t>
  </si>
  <si>
    <t>10 Canje Deuda por Naturaleza (TFCA), y Garantía sobre Bonos de la Agencia Financiera de Desarrollo (AFD).</t>
  </si>
  <si>
    <t>7 Ley N° 5074/2013, Proyecto Ruta Asfáltica San Cristobal - Naranajal.</t>
  </si>
  <si>
    <t>8 Multilaterales y Bilaterales.</t>
  </si>
  <si>
    <t>5 Bonos del Tesoro.</t>
  </si>
  <si>
    <t>6 Obligaciones Canje Deuda por Naturaleza (TFCA), Garantía sobre Bonos de la Agencia Financiera de Desarrollo (AFD).</t>
  </si>
  <si>
    <t>9 Obligaciones Canje Deuda por Naturaleza (TFCA), y Garantía sobre Bonos de la Agencia Financiera de Desarrollo (AFD).</t>
  </si>
  <si>
    <t>(*) Datos preliminares</t>
  </si>
  <si>
    <t>ene-20 (*)</t>
  </si>
  <si>
    <t>feb-20 (*)</t>
  </si>
  <si>
    <t>mar-20 (*)</t>
  </si>
  <si>
    <t>abr-20 (*)</t>
  </si>
  <si>
    <t>may-20 (*)</t>
  </si>
  <si>
    <t>jun-20 (*)</t>
  </si>
  <si>
    <t>jul-20 (*)</t>
  </si>
  <si>
    <t>Más informes: teléf. 4132264</t>
  </si>
  <si>
    <t>ago-20 (*)</t>
  </si>
  <si>
    <t>sep-20 (*)</t>
  </si>
  <si>
    <t>oct-20 (*)</t>
  </si>
  <si>
    <t>nov-20 (*)</t>
  </si>
  <si>
    <t>dic-20 (*)</t>
  </si>
  <si>
    <t>ene-21 (*)</t>
  </si>
  <si>
    <t>2 Ley Nº 4848/13, Ley Nº 5142/14, Ley 5386/15, Ley 5554/16, Ley 6026/18, Ley 6258/19, Ley 6469/20.</t>
  </si>
  <si>
    <t>4 Ley Nº 3974/10 y Decreto Nº 10273/12 (Bono a perpetuidad por Gs. 3.927.460.159.843 - Capitalización BCP).</t>
  </si>
  <si>
    <t>5 Bonos Fondo de Garantía de Depósitos (FGD).</t>
  </si>
  <si>
    <t>6 Bonos del Tesoro, Obligaciones Canje Deuda por Naturaleza (TFCA), Garantía sobre Bonos de la Agencia Financiera de Desarrollo (AFD).</t>
  </si>
  <si>
    <t>9 Canje Deuda por Naturaleza (TFCA), y Garantía sobre Bonos de la Agencia Financiera de Desarrollo (AFD).</t>
  </si>
  <si>
    <t>2 Ley Nº 4848/13, Ley Nº 5142/14, Ley 5386/15, Ley 5554/16, Ley 6026/18, Ley 6258/19, Ley 6469/20, Ley 6524/20, Ley 6672/21 y Ley 6638/20 "De Administración de Pasivos"</t>
  </si>
  <si>
    <t>1 Ley Nº 4848/13, Ley Nº 5142/14, Ley 5386/15, Ley 5554/16, Ley 6026/18, Ley 6258/19, Ley 6469/20, Ley 6524/20, Ley 6672/21 y Ley 66385/20 "De Administración de Pasivos"</t>
  </si>
  <si>
    <t>feb-21 (*)</t>
  </si>
  <si>
    <t>2 Ley Nº 4848/13, Ley Nº 5142/14, Ley 5386/15, Ley 5554/16, Ley 6026/18, Ley 6258/19, Ley 6469/20, Ley 6524/20.</t>
  </si>
  <si>
    <t>mar-21 (*)</t>
  </si>
  <si>
    <t>abr-21 (*)</t>
  </si>
  <si>
    <t>may-21 (*)</t>
  </si>
  <si>
    <t>jun-21 (*)</t>
  </si>
  <si>
    <t>jul-21 (*)</t>
  </si>
  <si>
    <t>ago-21 (*)</t>
  </si>
  <si>
    <t>sep-21 (*)</t>
  </si>
  <si>
    <t>oct-21 (*)</t>
  </si>
  <si>
    <t>nov-21 (*)</t>
  </si>
  <si>
    <t>*Datos preliminares utilizando el PIB base 2014 del BCP</t>
  </si>
  <si>
    <t>ene-23(*)</t>
  </si>
  <si>
    <t>2022 (*)</t>
  </si>
  <si>
    <t>feb-23(*)</t>
  </si>
  <si>
    <t>ene-20</t>
  </si>
  <si>
    <t xml:space="preserve">feb-20 </t>
  </si>
  <si>
    <t>mar-20</t>
  </si>
  <si>
    <t>abr-20</t>
  </si>
  <si>
    <t>may-20</t>
  </si>
  <si>
    <t>jun-20</t>
  </si>
  <si>
    <t>jul-20</t>
  </si>
  <si>
    <t>mar-23(*)</t>
  </si>
  <si>
    <t>abr-23(*)</t>
  </si>
  <si>
    <t>may-23(*)</t>
  </si>
  <si>
    <t>jun-23(*)</t>
  </si>
  <si>
    <t>jul-23(*)</t>
  </si>
  <si>
    <t>ago-23(*)</t>
  </si>
  <si>
    <t>sep-23(*)</t>
  </si>
  <si>
    <t>oct-23(*)</t>
  </si>
  <si>
    <t>nov-23(*)</t>
  </si>
  <si>
    <t>dic-23(*)</t>
  </si>
  <si>
    <t>2023(*)</t>
  </si>
  <si>
    <t>ene-24 (*)</t>
  </si>
  <si>
    <t>feb-24 (*)</t>
  </si>
  <si>
    <t>8 Ley N° 5074/2013, Proyecto Ruta Asfáltica San Cristobal - Naranajal y Proyecto Costanera Sur.</t>
  </si>
  <si>
    <t>mar-24 (*)</t>
  </si>
  <si>
    <t>abr-24 (*)</t>
  </si>
  <si>
    <t>may-24 (*)</t>
  </si>
  <si>
    <t>jun-24 (*)</t>
  </si>
  <si>
    <r>
      <t xml:space="preserve">    Bonos Chinatrust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</si>
  <si>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</si>
  <si>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</si>
  <si>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Deuda Interna</t>
    </r>
    <r>
      <rPr>
        <b/>
        <vertAlign val="superscript"/>
        <sz val="8"/>
        <rFont val="Calibri"/>
        <family val="2"/>
        <scheme val="minor"/>
      </rPr>
      <t>4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</si>
  <si>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</si>
  <si>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</si>
  <si>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</si>
  <si>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</si>
  <si>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r>
      <t>Deuda Externa</t>
    </r>
    <r>
      <rPr>
        <b/>
        <vertAlign val="superscript"/>
        <sz val="8"/>
        <rFont val="Calibri"/>
        <family val="2"/>
        <scheme val="minor"/>
      </rPr>
      <t>9</t>
    </r>
  </si>
  <si>
    <r>
      <t>Deuda Interna</t>
    </r>
    <r>
      <rPr>
        <b/>
        <vertAlign val="superscript"/>
        <sz val="8"/>
        <rFont val="Calibri"/>
        <family val="2"/>
        <scheme val="minor"/>
      </rPr>
      <t>10</t>
    </r>
  </si>
  <si>
    <r>
      <rPr>
        <b/>
        <i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MEF</t>
    </r>
  </si>
  <si>
    <t>SALDO DE LA DEUDA PÚBLICA</t>
  </si>
  <si>
    <r>
      <rPr>
        <b/>
        <sz val="9"/>
        <color indexed="8"/>
        <rFont val="Calibri"/>
        <family val="2"/>
        <scheme val="minor"/>
      </rPr>
      <t>Fuente</t>
    </r>
    <r>
      <rPr>
        <sz val="9"/>
        <color indexed="8"/>
        <rFont val="Calibri"/>
        <family val="2"/>
        <scheme val="minor"/>
      </rPr>
      <t>: Dirección General de Política de Endeudamiento. VMEP - MEF</t>
    </r>
  </si>
  <si>
    <r>
      <t xml:space="preserve">    Bonos Internacionales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</si>
  <si>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</si>
  <si>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Deuda Interna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</si>
  <si>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Capitalización BCP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</si>
  <si>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Bonos FGD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</si>
  <si>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Bonos y otros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</si>
  <si>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</si>
  <si>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Ley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</si>
  <si>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Ley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</si>
  <si>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>Deuda Externa</t>
    </r>
    <r>
      <rPr>
        <b/>
        <vertAlign val="superscript"/>
        <sz val="8"/>
        <rFont val="Calibri"/>
        <family val="2"/>
        <scheme val="minor"/>
      </rPr>
      <t>8</t>
    </r>
  </si>
  <si>
    <r>
      <t>Deuda Interna</t>
    </r>
    <r>
      <rPr>
        <b/>
        <vertAlign val="superscript"/>
        <sz val="8"/>
        <rFont val="Calibri"/>
        <family val="2"/>
        <scheme val="minor"/>
      </rPr>
      <t>9</t>
    </r>
  </si>
  <si>
    <t>DESEMBOLSOS DE LA DEUDA PÚBLICA</t>
  </si>
  <si>
    <r>
      <t xml:space="preserve">    Bonos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</si>
  <si>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Otros</t>
    </r>
    <r>
      <rPr>
        <vertAlign val="superscript"/>
        <sz val="8"/>
        <color theme="1"/>
        <rFont val="Calibri"/>
        <family val="2"/>
        <scheme val="minor"/>
      </rPr>
      <t>6</t>
    </r>
  </si>
  <si>
    <t>SERVICIO DE LA DEUDA PÚBLICA</t>
  </si>
  <si>
    <t>jul-24 (*)</t>
  </si>
  <si>
    <t>ago-24 (*)</t>
  </si>
  <si>
    <t>sep-24 (*)</t>
  </si>
  <si>
    <t>oct-24 (*)</t>
  </si>
  <si>
    <t>nov-24 (*)</t>
  </si>
  <si>
    <t>dic-24*</t>
  </si>
  <si>
    <t>dic-24 (*)</t>
  </si>
  <si>
    <t>Clasificación de la Deuda Pública</t>
  </si>
  <si>
    <r>
      <t xml:space="preserve">Deuda de la Adm. Central </t>
    </r>
    <r>
      <rPr>
        <i/>
        <sz val="16"/>
        <color theme="1"/>
        <rFont val="Calibri"/>
        <family val="2"/>
        <scheme val="minor"/>
      </rPr>
      <t>(en millones de USD)</t>
    </r>
  </si>
  <si>
    <r>
      <t xml:space="preserve">Deuda del Sector Público Total (**) </t>
    </r>
    <r>
      <rPr>
        <i/>
        <sz val="16"/>
        <color theme="1"/>
        <rFont val="Calibri"/>
        <family val="2"/>
        <scheme val="minor"/>
      </rPr>
      <t>(en millones de USD)</t>
    </r>
  </si>
  <si>
    <t>La Deuda del SPT contiene Deuda de la Administración Central y Deuda de la Administración Descentralizada pagada por las Entidades Deudoras.</t>
  </si>
  <si>
    <t>(U$S millones)</t>
  </si>
  <si>
    <t xml:space="preserve">Deuda de la Adm. Central </t>
  </si>
  <si>
    <t xml:space="preserve">Deuda del Sector Público Total </t>
  </si>
  <si>
    <t>% del PIB</t>
  </si>
  <si>
    <r>
      <t xml:space="preserve">Clasificación de la Deuda Adm. Central por categorías </t>
    </r>
    <r>
      <rPr>
        <i/>
        <sz val="12"/>
        <color theme="1"/>
        <rFont val="Calibri"/>
        <family val="2"/>
        <scheme val="minor"/>
      </rPr>
      <t>(en millones de USD)</t>
    </r>
  </si>
  <si>
    <r>
      <t xml:space="preserve">Clasificación de la Deuda Pública total por categorías </t>
    </r>
    <r>
      <rPr>
        <i/>
        <sz val="12"/>
        <color theme="1"/>
        <rFont val="Calibri"/>
        <family val="2"/>
        <scheme val="minor"/>
      </rPr>
      <t>(en millones de USD)</t>
    </r>
  </si>
  <si>
    <t>% de la deuda total</t>
  </si>
  <si>
    <t>Residencia del acreedor</t>
  </si>
  <si>
    <t>Deuda Interna</t>
  </si>
  <si>
    <t>Moneda</t>
  </si>
  <si>
    <t>USD</t>
  </si>
  <si>
    <t>PYG</t>
  </si>
  <si>
    <t>JPY</t>
  </si>
  <si>
    <t>Otros</t>
  </si>
  <si>
    <t>Tasa</t>
  </si>
  <si>
    <t xml:space="preserve">Fija </t>
  </si>
  <si>
    <t>Variable</t>
  </si>
  <si>
    <t>Acreedor</t>
  </si>
  <si>
    <t>- Multilaterales</t>
  </si>
  <si>
    <t>BID</t>
  </si>
  <si>
    <t>BIRF</t>
  </si>
  <si>
    <t>CAF</t>
  </si>
  <si>
    <t>FONPLATA</t>
  </si>
  <si>
    <t>- Bilaterales</t>
  </si>
  <si>
    <t>JICA</t>
  </si>
  <si>
    <t>- BCP</t>
  </si>
  <si>
    <t>- Bonos Externos</t>
  </si>
  <si>
    <t>Bonos Internacionales</t>
  </si>
  <si>
    <t>- Ley N° 5074/2013</t>
  </si>
  <si>
    <t>- Bonos Internos</t>
  </si>
  <si>
    <t xml:space="preserve">           Bonos Locales</t>
  </si>
  <si>
    <t xml:space="preserve">               Bonos Locales</t>
  </si>
  <si>
    <t>Instrumento</t>
  </si>
  <si>
    <t>Préstamos</t>
  </si>
  <si>
    <t>Bonos</t>
  </si>
  <si>
    <t>Ley N° 5074/2013</t>
  </si>
  <si>
    <t>(**) Contiene Deuda de la Administración Central y Deuda de la Administración Descentralizada pagada por las Entidades Deudoras.</t>
  </si>
  <si>
    <t>ene-25*</t>
  </si>
  <si>
    <t>2024*</t>
  </si>
  <si>
    <t>ene-25 (*)</t>
  </si>
  <si>
    <t>feb-25*</t>
  </si>
  <si>
    <t>mar-25*</t>
  </si>
  <si>
    <t>abr-25*</t>
  </si>
  <si>
    <t>may-25*</t>
  </si>
  <si>
    <t>jun-25*</t>
  </si>
  <si>
    <t>jul-25*</t>
  </si>
  <si>
    <t>XDR</t>
  </si>
  <si>
    <t>ago-25*</t>
  </si>
  <si>
    <t>sep-25*</t>
  </si>
  <si>
    <t>oct-25*</t>
  </si>
  <si>
    <t>dic-23*</t>
  </si>
  <si>
    <t>ene-24*</t>
  </si>
  <si>
    <t>feb-24*</t>
  </si>
  <si>
    <t>mar-24*</t>
  </si>
  <si>
    <t>abr-24*</t>
  </si>
  <si>
    <t>may-24*</t>
  </si>
  <si>
    <t>jun-24*</t>
  </si>
  <si>
    <t>jul-24*</t>
  </si>
  <si>
    <t>ago-24*</t>
  </si>
  <si>
    <t>sep-24*</t>
  </si>
  <si>
    <t>oct-24*</t>
  </si>
  <si>
    <t>nov-24*</t>
  </si>
  <si>
    <t>nov-25*</t>
  </si>
  <si>
    <t>2023*</t>
  </si>
  <si>
    <t>dic-25*</t>
  </si>
  <si>
    <t>dic-25 (*)</t>
  </si>
  <si>
    <t>ene-26*</t>
  </si>
  <si>
    <t>2025 (*)</t>
  </si>
  <si>
    <t>Actualizado al 28/02/2026</t>
  </si>
  <si>
    <t>feb-26*</t>
  </si>
  <si>
    <t>feb-26 (*)</t>
  </si>
  <si>
    <t>3 Deuda Interna al Tipo de Cambio BCP de 6.459,98 del 27/02/2026.</t>
  </si>
  <si>
    <t>4 Deuda Interna al Tipo de Cambio BCP de 6.459,98 del 27/02/2026.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</si>
</sst>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197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7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7" fillId="2" borderId="0" xfId="0" applyFont="1" applyFill="1" applyAlignment="1">
      <alignment wrapText="1"/>
    </xf>
    <xf numFmtId="169" fontId="68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9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71" fillId="59" borderId="43" xfId="0" applyFont="1" applyFill="1" applyBorder="1" applyAlignment="1">
      <alignment horizontal="center" vertical="center"/>
    </xf>
    <xf numFmtId="1" fontId="71" fillId="59" borderId="43" xfId="0" applyNumberFormat="1" applyFont="1" applyFill="1" applyBorder="1" applyAlignment="1">
      <alignment horizontal="center" vertical="center"/>
    </xf>
    <xf numFmtId="1" fontId="72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2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3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3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 Desembolso'!A1"/><Relationship Id="rId2" Type="http://schemas.openxmlformats.org/officeDocument/2006/relationships/hyperlink" Target="#'1. Saldo'!A1"/><Relationship Id="rId1" Type="http://schemas.openxmlformats.org/officeDocument/2006/relationships/hyperlink" Target="#' Clasificaci&#243;n Deuda 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io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205;ndice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1</xdr:col>
      <xdr:colOff>1412320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821113" y="2634155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Clasificación Deuda</a:t>
          </a:r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1</xdr:col>
      <xdr:colOff>1412320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/>
      </xdr:nvSpPr>
      <xdr:spPr>
        <a:xfrm>
          <a:off x="821113" y="1696107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</a:t>
          </a:r>
          <a:r>
            <a:rPr lang="en-US" sz="1100" b="1"/>
            <a:t>Saldo</a:t>
          </a:r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1</xdr:col>
      <xdr:colOff>1412320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/>
      </xdr:nvSpPr>
      <xdr:spPr>
        <a:xfrm>
          <a:off x="821113" y="2006600"/>
          <a:ext cx="1353207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Desembolso</a:t>
          </a:r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1</xdr:col>
      <xdr:colOff>1412320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/>
      </xdr:nvSpPr>
      <xdr:spPr>
        <a:xfrm>
          <a:off x="821113" y="2317093"/>
          <a:ext cx="1353207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Servicio</a:t>
          </a:r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13</xdr:col>
      <xdr:colOff>174625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92</xdr:col>
      <xdr:colOff>26296</xdr:colOff>
      <xdr:row>103</xdr:row>
      <xdr:rowOff>175570</xdr:rowOff>
    </xdr:from>
    <xdr:to>
      <xdr:col>92</xdr:col>
      <xdr:colOff>713628</xdr:colOff>
      <xdr:row>105</xdr:row>
      <xdr:rowOff>72066</xdr:rowOff>
    </xdr:to>
    <xdr:sp macro="" textlink="">
      <xdr:nvSpPr>
        <xdr:cNvPr id="2" name="Flecha izquierda 5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CFCB2A51-0A0A-4119-9D5E-81E6D6565ADF}"/>
            </a:ext>
          </a:extLst>
        </xdr:cNvPr>
        <xdr:cNvSpPr/>
      </xdr:nvSpPr>
      <xdr:spPr>
        <a:xfrm>
          <a:off x="53539478" y="19675843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14</xdr:col>
      <xdr:colOff>365125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96</xdr:col>
      <xdr:colOff>48977</xdr:colOff>
      <xdr:row>68</xdr:row>
      <xdr:rowOff>147604</xdr:rowOff>
    </xdr:from>
    <xdr:to>
      <xdr:col>96</xdr:col>
      <xdr:colOff>725514</xdr:colOff>
      <xdr:row>70</xdr:row>
      <xdr:rowOff>30353</xdr:rowOff>
    </xdr:to>
    <xdr:sp macro="" textlink="">
      <xdr:nvSpPr>
        <xdr:cNvPr id="2" name="Flecha izquierda 1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43544259-2CDA-4A16-BB40-DC235A126825}"/>
            </a:ext>
          </a:extLst>
        </xdr:cNvPr>
        <xdr:cNvSpPr/>
      </xdr:nvSpPr>
      <xdr:spPr>
        <a:xfrm>
          <a:off x="36876091" y="13257468"/>
          <a:ext cx="676537" cy="272408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al Inicio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97</xdr:col>
      <xdr:colOff>36270</xdr:colOff>
      <xdr:row>124</xdr:row>
      <xdr:rowOff>119433</xdr:rowOff>
    </xdr:from>
    <xdr:to>
      <xdr:col>97</xdr:col>
      <xdr:colOff>748094</xdr:colOff>
      <xdr:row>126</xdr:row>
      <xdr:rowOff>17198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39947E89-0EC5-4598-AF5D-00E293051221}"/>
            </a:ext>
          </a:extLst>
        </xdr:cNvPr>
        <xdr:cNvSpPr/>
      </xdr:nvSpPr>
      <xdr:spPr>
        <a:xfrm>
          <a:off x="61929720" y="23808108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Volver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al Inicio</a:t>
          </a:r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zoomScale="145" zoomScaleNormal="145" zoomScaleSheetLayoutView="175" workbookViewId="0">
      <selection activeCell="B18" sqref="B18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3" t="s">
        <v>21</v>
      </c>
      <c r="C7" s="183"/>
      <c r="D7" s="183"/>
      <c r="E7" s="183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9" t="s">
        <v>206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70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111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45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O117"/>
  <sheetViews>
    <sheetView showGridLines="0" tabSelected="1" topLeftCell="A78" zoomScale="110" zoomScaleNormal="110" workbookViewId="0">
      <pane xSplit="3" topLeftCell="CF1" activePane="topRight" state="frozen"/>
      <selection activeCell="B103" sqref="B103:B124"/>
      <selection pane="topRight" activeCell="CB91" sqref="CB91:CO103"/>
    </sheetView>
  </sheetViews>
  <sheetFormatPr baseColWidth="10" defaultColWidth="11.42578125" defaultRowHeight="15" x14ac:dyDescent="0.25"/>
  <cols>
    <col min="2" max="2" width="15.5703125" style="10" customWidth="1"/>
    <col min="3" max="3" width="30.28515625" style="10" bestFit="1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73" width="10.7109375" customWidth="1"/>
    <col min="75" max="75" width="11.42578125" style="139"/>
  </cols>
  <sheetData>
    <row r="5" spans="2:93" x14ac:dyDescent="0.25">
      <c r="B5" s="2"/>
    </row>
    <row r="6" spans="2:93" ht="18.75" x14ac:dyDescent="0.3">
      <c r="B6" s="183" t="s">
        <v>110</v>
      </c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  <c r="BV6" s="183"/>
      <c r="BW6" s="183"/>
      <c r="BX6" s="183"/>
      <c r="BY6" s="183"/>
    </row>
    <row r="7" spans="2:93" x14ac:dyDescent="0.25">
      <c r="B7" s="187" t="s">
        <v>7</v>
      </c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7"/>
      <c r="BF7" s="187"/>
      <c r="BG7" s="187"/>
      <c r="BH7" s="187"/>
      <c r="BI7" s="187"/>
      <c r="BJ7" s="187"/>
      <c r="BK7" s="187"/>
      <c r="BL7" s="187"/>
      <c r="BM7" s="187"/>
      <c r="BN7" s="187"/>
      <c r="BO7" s="187"/>
      <c r="BP7" s="187"/>
      <c r="BQ7" s="187"/>
      <c r="BR7" s="187"/>
      <c r="BS7" s="187"/>
      <c r="BT7" s="187"/>
      <c r="BU7" s="187"/>
      <c r="BV7" s="187"/>
      <c r="BW7" s="187"/>
      <c r="BX7" s="187"/>
      <c r="BY7" s="187"/>
    </row>
    <row r="8" spans="2:93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93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74</v>
      </c>
      <c r="U9" s="15" t="s">
        <v>75</v>
      </c>
      <c r="V9" s="15" t="s">
        <v>76</v>
      </c>
      <c r="W9" s="15" t="s">
        <v>77</v>
      </c>
      <c r="X9" s="15" t="s">
        <v>78</v>
      </c>
      <c r="Y9" s="15" t="s">
        <v>79</v>
      </c>
      <c r="Z9" s="15" t="s">
        <v>80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>
        <v>44927</v>
      </c>
      <c r="BE9" s="16">
        <v>44958</v>
      </c>
      <c r="BF9" s="16">
        <v>44986</v>
      </c>
      <c r="BG9" s="16">
        <v>45017</v>
      </c>
      <c r="BH9" s="16">
        <v>45047</v>
      </c>
      <c r="BI9" s="16">
        <v>45078</v>
      </c>
      <c r="BJ9" s="18">
        <v>45108</v>
      </c>
      <c r="BK9" s="18">
        <v>45139</v>
      </c>
      <c r="BL9" s="18">
        <v>45170</v>
      </c>
      <c r="BM9" s="18">
        <v>45200</v>
      </c>
      <c r="BN9" s="18">
        <v>45231</v>
      </c>
      <c r="BO9" s="18" t="s">
        <v>188</v>
      </c>
      <c r="BP9" s="18" t="s">
        <v>189</v>
      </c>
      <c r="BQ9" s="18" t="s">
        <v>190</v>
      </c>
      <c r="BR9" s="18" t="s">
        <v>191</v>
      </c>
      <c r="BS9" s="18" t="s">
        <v>192</v>
      </c>
      <c r="BT9" s="18" t="s">
        <v>193</v>
      </c>
      <c r="BU9" s="18" t="s">
        <v>194</v>
      </c>
      <c r="BV9" s="18" t="s">
        <v>195</v>
      </c>
      <c r="BW9" s="18" t="s">
        <v>196</v>
      </c>
      <c r="BX9" s="18" t="s">
        <v>197</v>
      </c>
      <c r="BY9" s="18" t="s">
        <v>198</v>
      </c>
      <c r="BZ9" s="18" t="s">
        <v>199</v>
      </c>
      <c r="CA9" s="18" t="s">
        <v>132</v>
      </c>
      <c r="CB9" s="18" t="s">
        <v>175</v>
      </c>
      <c r="CC9" s="18" t="s">
        <v>178</v>
      </c>
      <c r="CD9" s="18" t="s">
        <v>179</v>
      </c>
      <c r="CE9" s="18" t="s">
        <v>180</v>
      </c>
      <c r="CF9" s="18" t="s">
        <v>181</v>
      </c>
      <c r="CG9" s="18" t="s">
        <v>182</v>
      </c>
      <c r="CH9" s="18" t="s">
        <v>183</v>
      </c>
      <c r="CI9" s="18" t="s">
        <v>185</v>
      </c>
      <c r="CJ9" s="18" t="s">
        <v>186</v>
      </c>
      <c r="CK9" s="18" t="s">
        <v>187</v>
      </c>
      <c r="CL9" s="18" t="s">
        <v>200</v>
      </c>
      <c r="CM9" s="18" t="s">
        <v>202</v>
      </c>
      <c r="CN9" s="18" t="s">
        <v>204</v>
      </c>
      <c r="CO9" s="18" t="s">
        <v>207</v>
      </c>
    </row>
    <row r="10" spans="2:93" ht="15" customHeight="1" x14ac:dyDescent="0.25">
      <c r="B10" s="184" t="s">
        <v>0</v>
      </c>
      <c r="C10" s="20" t="s">
        <v>11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13031.994104872279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14450.338447838689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16125.994860715291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  <c r="CL10" s="21">
        <v>19935.121618220375</v>
      </c>
      <c r="CM10" s="21">
        <v>20447.919458691074</v>
      </c>
      <c r="CN10" s="21">
        <v>20522.696988880754</v>
      </c>
      <c r="CO10" s="21">
        <v>20694.028437134875</v>
      </c>
    </row>
    <row r="11" spans="2:93" x14ac:dyDescent="0.25">
      <c r="B11" s="185"/>
      <c r="C11" s="22" t="s">
        <v>1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E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v>31.759363398589862</v>
      </c>
      <c r="AG11" s="26">
        <v>32.091263792598234</v>
      </c>
      <c r="AH11" s="26">
        <v>32.396920170309812</v>
      </c>
      <c r="AI11" s="26">
        <v>32.361181716458695</v>
      </c>
      <c r="AJ11" s="26">
        <v>32.267585130300311</v>
      </c>
      <c r="AK11" s="26">
        <v>32.555141750018677</v>
      </c>
      <c r="AL11" s="26">
        <v>32.687000299429748</v>
      </c>
      <c r="AM11" s="26">
        <v>32.786400452795391</v>
      </c>
      <c r="AN11" s="26">
        <v>33.052180311151588</v>
      </c>
      <c r="AO11" s="26">
        <v>33.315249642654344</v>
      </c>
      <c r="AP11" s="26">
        <v>33.580209011868305</v>
      </c>
      <c r="AQ11" s="26">
        <v>33.849463897295912</v>
      </c>
      <c r="AR11" s="26">
        <v>32.885959664707109</v>
      </c>
      <c r="AS11" s="26">
        <v>33.113991126547035</v>
      </c>
      <c r="AT11" s="26">
        <v>33.49313022018994</v>
      </c>
      <c r="AU11" s="26">
        <v>33.643439158626919</v>
      </c>
      <c r="AV11" s="26">
        <v>34.239178358439275</v>
      </c>
      <c r="AW11" s="26">
        <v>34.421118660062241</v>
      </c>
      <c r="AX11" s="26">
        <v>34.375785431384301</v>
      </c>
      <c r="AY11" s="26">
        <v>34.526465536731656</v>
      </c>
      <c r="AZ11" s="26">
        <v>34.945926336596955</v>
      </c>
      <c r="BA11" s="26">
        <v>35.436150779065123</v>
      </c>
      <c r="BB11" s="26">
        <v>35.579738973922822</v>
      </c>
      <c r="BC11" s="26">
        <v>35.858358097509793</v>
      </c>
      <c r="BD11" s="26">
        <v>34.999527837177823</v>
      </c>
      <c r="BE11" s="26">
        <v>35.273094428486715</v>
      </c>
      <c r="BF11" s="26">
        <v>35.461334536989106</v>
      </c>
      <c r="BG11" s="26">
        <v>35.853106830576237</v>
      </c>
      <c r="BH11" s="26">
        <v>35.829163563574639</v>
      </c>
      <c r="BI11" s="26">
        <v>36.036689556871856</v>
      </c>
      <c r="BJ11" s="26">
        <v>37.043582815435457</v>
      </c>
      <c r="BK11" s="26">
        <v>37.151278312537649</v>
      </c>
      <c r="BL11" s="26">
        <v>37.334166802737094</v>
      </c>
      <c r="BM11" s="26">
        <v>37.492042441050273</v>
      </c>
      <c r="BN11" s="26">
        <v>37.553867409383137</v>
      </c>
      <c r="BO11" s="26">
        <v>38.352516550957908</v>
      </c>
      <c r="BP11" s="26">
        <v>36.663942136614878</v>
      </c>
      <c r="BQ11" s="26">
        <v>38.616346112822704</v>
      </c>
      <c r="BR11" s="26">
        <v>38.568748305831882</v>
      </c>
      <c r="BS11" s="26">
        <v>38.523596370809329</v>
      </c>
      <c r="BT11" s="26">
        <v>39.030715467108188</v>
      </c>
      <c r="BU11" s="26">
        <v>39.271696963524562</v>
      </c>
      <c r="BV11" s="26">
        <v>39.366718227005968</v>
      </c>
      <c r="BW11" s="26">
        <v>39.375482294619893</v>
      </c>
      <c r="BX11" s="26">
        <v>39.335753335976584</v>
      </c>
      <c r="BY11" s="26">
        <v>39.712311508421621</v>
      </c>
      <c r="BZ11" s="26">
        <v>39.778187343309455</v>
      </c>
      <c r="CA11" s="26">
        <v>39.988611964682846</v>
      </c>
      <c r="CB11" s="26">
        <v>36.551019707777307</v>
      </c>
      <c r="CC11" s="26">
        <v>36.641531559526022</v>
      </c>
      <c r="CD11" s="26">
        <v>38.263671777014594</v>
      </c>
      <c r="CE11" s="26">
        <v>38.34550803079361</v>
      </c>
      <c r="CF11" s="26">
        <v>38.269832350008315</v>
      </c>
      <c r="CG11" s="26">
        <v>38.387741747736122</v>
      </c>
      <c r="CH11" s="26">
        <v>39.488960696728284</v>
      </c>
      <c r="CI11" s="26">
        <v>39.688271258277688</v>
      </c>
      <c r="CJ11" s="26">
        <v>40.066149926857911</v>
      </c>
      <c r="CK11" s="26">
        <v>40.083864397625099</v>
      </c>
      <c r="CL11" s="26">
        <v>40.096904366911545</v>
      </c>
      <c r="CM11" s="26">
        <v>41.128330528371201</v>
      </c>
      <c r="CN11" s="26">
        <v>34.069377141294133</v>
      </c>
      <c r="CO11" s="26">
        <v>34.353801538823184</v>
      </c>
    </row>
    <row r="12" spans="2:93" x14ac:dyDescent="0.25">
      <c r="B12" s="185"/>
      <c r="C12" s="27" t="s">
        <v>3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11114.420632867041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11811.999114031956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12517.808546663786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  <c r="CL12" s="28">
        <v>17098.662356053115</v>
      </c>
      <c r="CM12" s="28">
        <v>17385.498170655919</v>
      </c>
      <c r="CN12" s="28">
        <v>17496.288662901799</v>
      </c>
      <c r="CO12" s="28">
        <v>17581.814140228158</v>
      </c>
    </row>
    <row r="13" spans="2:93" x14ac:dyDescent="0.25">
      <c r="B13" s="185"/>
      <c r="C13" s="22" t="s">
        <v>4</v>
      </c>
      <c r="D13" s="23">
        <f t="shared" ref="D13:AE13" si="5">+(D12/D10)*100</f>
        <v>88.980452589466623</v>
      </c>
      <c r="E13" s="23">
        <f t="shared" si="5"/>
        <v>89.110830983370576</v>
      </c>
      <c r="F13" s="23">
        <f t="shared" si="5"/>
        <v>87.507667513713599</v>
      </c>
      <c r="G13" s="23">
        <f t="shared" si="5"/>
        <v>85.80422266984597</v>
      </c>
      <c r="H13" s="23">
        <f t="shared" si="5"/>
        <v>85.472500904052737</v>
      </c>
      <c r="I13" s="23">
        <f t="shared" si="5"/>
        <v>81.696582452975036</v>
      </c>
      <c r="J13" s="23">
        <f t="shared" si="5"/>
        <v>82.400780207197954</v>
      </c>
      <c r="K13" s="23">
        <f t="shared" si="5"/>
        <v>83.325510449765474</v>
      </c>
      <c r="L13" s="23">
        <f t="shared" si="5"/>
        <v>62.383254115459316</v>
      </c>
      <c r="M13" s="23">
        <f t="shared" si="5"/>
        <v>64.061420329484775</v>
      </c>
      <c r="N13" s="23">
        <f t="shared" si="5"/>
        <v>68.180387661852123</v>
      </c>
      <c r="O13" s="23">
        <f t="shared" si="5"/>
        <v>73.105281422347346</v>
      </c>
      <c r="P13" s="23">
        <f t="shared" si="5"/>
        <v>76.493385190928706</v>
      </c>
      <c r="Q13" s="23">
        <f t="shared" si="5"/>
        <v>78.008793489266566</v>
      </c>
      <c r="R13" s="23">
        <f t="shared" si="5"/>
        <v>79.622753865964029</v>
      </c>
      <c r="S13" s="23">
        <f t="shared" si="5"/>
        <v>81.706536937464264</v>
      </c>
      <c r="T13" s="23">
        <f t="shared" si="5"/>
        <v>82.915456833484185</v>
      </c>
      <c r="U13" s="23">
        <f t="shared" si="5"/>
        <v>83.421702311666806</v>
      </c>
      <c r="V13" s="23">
        <f t="shared" si="5"/>
        <v>83.697789628854451</v>
      </c>
      <c r="W13" s="23">
        <f t="shared" si="5"/>
        <v>84.866984638959281</v>
      </c>
      <c r="X13" s="23">
        <f t="shared" si="5"/>
        <v>85.724303749850534</v>
      </c>
      <c r="Y13" s="23">
        <f t="shared" si="5"/>
        <v>85.9045375632939</v>
      </c>
      <c r="Z13" s="23">
        <f t="shared" si="5"/>
        <v>86.077476235463052</v>
      </c>
      <c r="AA13" s="23">
        <f t="shared" si="5"/>
        <v>86.047920544096456</v>
      </c>
      <c r="AB13" s="23">
        <f t="shared" si="5"/>
        <v>85.685920968543883</v>
      </c>
      <c r="AC13" s="23">
        <f t="shared" si="5"/>
        <v>85.869306906275327</v>
      </c>
      <c r="AD13" s="23">
        <f t="shared" si="5"/>
        <v>85.815571259289655</v>
      </c>
      <c r="AE13" s="23">
        <f t="shared" si="5"/>
        <v>85.880465895293838</v>
      </c>
      <c r="AF13" s="23">
        <v>86.202260427952965</v>
      </c>
      <c r="AG13" s="23">
        <v>85.473086501820234</v>
      </c>
      <c r="AH13" s="23">
        <v>84.848550320877592</v>
      </c>
      <c r="AI13" s="23">
        <v>85.285648101326913</v>
      </c>
      <c r="AJ13" s="23">
        <v>85.411134070842621</v>
      </c>
      <c r="AK13" s="23">
        <v>85.255317516265706</v>
      </c>
      <c r="AL13" s="23">
        <v>85.501156283251916</v>
      </c>
      <c r="AM13" s="23">
        <v>85.289284976538156</v>
      </c>
      <c r="AN13" s="23">
        <v>85.234676342749907</v>
      </c>
      <c r="AO13" s="23">
        <v>85.126390659266406</v>
      </c>
      <c r="AP13" s="23">
        <v>86.114762208708513</v>
      </c>
      <c r="AQ13" s="23">
        <v>86.653300341567373</v>
      </c>
      <c r="AR13" s="23">
        <v>87.11697495812831</v>
      </c>
      <c r="AS13" s="23">
        <v>87.005315743878569</v>
      </c>
      <c r="AT13" s="23">
        <v>86.504978156685823</v>
      </c>
      <c r="AU13" s="23">
        <v>86.343517146904233</v>
      </c>
      <c r="AV13" s="23">
        <v>86.640007407624495</v>
      </c>
      <c r="AW13" s="23">
        <v>86.626403885620078</v>
      </c>
      <c r="AX13" s="23">
        <v>86.896251888575549</v>
      </c>
      <c r="AY13" s="23">
        <v>86.846527310786954</v>
      </c>
      <c r="AZ13" s="23">
        <v>87.418342953163247</v>
      </c>
      <c r="BA13" s="23">
        <v>88.124303702966415</v>
      </c>
      <c r="BB13" s="23">
        <v>87.976846510988622</v>
      </c>
      <c r="BC13" s="23">
        <v>88.503865246007933</v>
      </c>
      <c r="BD13" s="23">
        <v>88.487233207099948</v>
      </c>
      <c r="BE13" s="23">
        <v>88.13237465930564</v>
      </c>
      <c r="BF13" s="23">
        <v>87.954584702141887</v>
      </c>
      <c r="BG13" s="23">
        <v>87.940001674588402</v>
      </c>
      <c r="BH13" s="23">
        <v>87.950477920137999</v>
      </c>
      <c r="BI13" s="23">
        <v>87.548559623194819</v>
      </c>
      <c r="BJ13" s="23">
        <v>87.92343712173431</v>
      </c>
      <c r="BK13" s="23">
        <v>87.693078139653082</v>
      </c>
      <c r="BL13" s="23">
        <v>87.802032207866162</v>
      </c>
      <c r="BM13" s="23">
        <v>87.823216511145361</v>
      </c>
      <c r="BN13" s="23">
        <v>87.901181976684867</v>
      </c>
      <c r="BO13" s="23"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  <c r="CL13" s="23">
        <v>85.771547741274972</v>
      </c>
      <c r="CM13" s="23">
        <v>85.023311079536171</v>
      </c>
      <c r="CN13" s="23">
        <v>85.253359596846991</v>
      </c>
      <c r="CO13" s="23">
        <v>84.960809799014612</v>
      </c>
    </row>
    <row r="14" spans="2:93" x14ac:dyDescent="0.25">
      <c r="B14" s="185"/>
      <c r="C14" s="22" t="s">
        <v>1</v>
      </c>
      <c r="D14" s="23">
        <f t="shared" ref="D14:P14" si="6">+(D12/D103)*100</f>
        <v>22.740941250902083</v>
      </c>
      <c r="E14" s="23">
        <f t="shared" si="6"/>
        <v>19.424182518370952</v>
      </c>
      <c r="F14" s="23">
        <f t="shared" si="6"/>
        <v>15.605784791833305</v>
      </c>
      <c r="G14" s="23">
        <f t="shared" si="6"/>
        <v>11.890082845733353</v>
      </c>
      <c r="H14" s="23">
        <f t="shared" si="6"/>
        <v>8.9120629734785286</v>
      </c>
      <c r="I14" s="23">
        <f t="shared" si="6"/>
        <v>9.8782213881943584</v>
      </c>
      <c r="J14" s="23">
        <f t="shared" si="6"/>
        <v>8.5908387107858246</v>
      </c>
      <c r="K14" s="23">
        <f t="shared" si="6"/>
        <v>6.7660686696442154</v>
      </c>
      <c r="L14" s="23">
        <f t="shared" si="6"/>
        <v>6.7069188397980541</v>
      </c>
      <c r="M14" s="23">
        <f t="shared" si="6"/>
        <v>6.9576690751060406</v>
      </c>
      <c r="N14" s="23">
        <f t="shared" si="6"/>
        <v>9.1853873010429847</v>
      </c>
      <c r="O14" s="23">
        <f t="shared" si="6"/>
        <v>10.994719083611423</v>
      </c>
      <c r="P14" s="23">
        <f t="shared" si="6"/>
        <v>13.25567699034305</v>
      </c>
      <c r="Q14" s="23">
        <f t="shared" ref="Q14:R14" si="7">+(Q12/Q42)*100</f>
        <v>14.190134470854451</v>
      </c>
      <c r="R14" s="23">
        <f t="shared" si="7"/>
        <v>15.733683940986722</v>
      </c>
      <c r="S14" s="25">
        <f>+(S12/S42)*100</f>
        <v>18.67656761826591</v>
      </c>
      <c r="T14" s="25">
        <f t="shared" ref="T14:AB14" si="8">+(T12/T42)*100</f>
        <v>21.36582085200515</v>
      </c>
      <c r="U14" s="25">
        <f t="shared" si="8"/>
        <v>21.775853991413779</v>
      </c>
      <c r="V14" s="25">
        <f t="shared" si="8"/>
        <v>22.095196772352033</v>
      </c>
      <c r="W14" s="25">
        <f t="shared" si="8"/>
        <v>25.142550657472118</v>
      </c>
      <c r="X14" s="25">
        <f t="shared" si="8"/>
        <v>25.602847434514359</v>
      </c>
      <c r="Y14" s="25">
        <f t="shared" si="8"/>
        <v>25.664651119026633</v>
      </c>
      <c r="Z14" s="25">
        <f t="shared" si="8"/>
        <v>25.889885109150377</v>
      </c>
      <c r="AA14" s="25">
        <f t="shared" si="8"/>
        <v>25.957219380923323</v>
      </c>
      <c r="AB14" s="25">
        <f t="shared" si="8"/>
        <v>25.978839363722773</v>
      </c>
      <c r="AC14" s="25">
        <f t="shared" ref="AC14:AE14" si="9">+(AC12/AC42)*100</f>
        <v>26.829774658804705</v>
      </c>
      <c r="AD14" s="25">
        <f t="shared" si="9"/>
        <v>27.216963675085744</v>
      </c>
      <c r="AE14" s="25">
        <f t="shared" si="9"/>
        <v>29.017200683175975</v>
      </c>
      <c r="AF14" s="25">
        <v>27.37728914711241</v>
      </c>
      <c r="AG14" s="25">
        <v>27.429393660974803</v>
      </c>
      <c r="AH14" s="25">
        <v>27.488317113119866</v>
      </c>
      <c r="AI14" s="25">
        <v>27.59944356012991</v>
      </c>
      <c r="AJ14" s="25">
        <v>27.560110397064076</v>
      </c>
      <c r="AK14" s="25">
        <v>27.754989466848802</v>
      </c>
      <c r="AL14" s="25">
        <v>27.947763210322446</v>
      </c>
      <c r="AM14" s="25">
        <v>27.963286515733653</v>
      </c>
      <c r="AN14" s="25">
        <v>28.171918912432169</v>
      </c>
      <c r="AO14" s="25">
        <v>28.360069559915789</v>
      </c>
      <c r="AP14" s="25">
        <v>28.917517139757699</v>
      </c>
      <c r="AQ14" s="25">
        <v>29.331677614934243</v>
      </c>
      <c r="AR14" s="25">
        <v>28.64925324584307</v>
      </c>
      <c r="AS14" s="25">
        <v>28.810932535052181</v>
      </c>
      <c r="AT14" s="25">
        <v>28.973224980965647</v>
      </c>
      <c r="AU14" s="25">
        <v>29.048928658737331</v>
      </c>
      <c r="AV14" s="25">
        <v>29.66482666606155</v>
      </c>
      <c r="AW14" s="25">
        <v>29.817777272414052</v>
      </c>
      <c r="AX14" s="25">
        <v>29.871269097131965</v>
      </c>
      <c r="AY14" s="25">
        <v>29.985036321807101</v>
      </c>
      <c r="AZ14" s="25">
        <v>30.549149733086121</v>
      </c>
      <c r="BA14" s="25">
        <v>31.227861133184447</v>
      </c>
      <c r="BB14" s="25">
        <v>31.301932346098475</v>
      </c>
      <c r="BC14" s="25">
        <v>31.736032930051039</v>
      </c>
      <c r="BD14" s="25">
        <v>30.970113818667404</v>
      </c>
      <c r="BE14" s="25">
        <v>31.087015735644574</v>
      </c>
      <c r="BF14" s="25">
        <v>31.189869521845974</v>
      </c>
      <c r="BG14" s="25">
        <v>31.529222747200713</v>
      </c>
      <c r="BH14" s="25">
        <v>31.511920588951842</v>
      </c>
      <c r="BI14" s="25">
        <v>31.549602642923581</v>
      </c>
      <c r="BJ14" s="25">
        <v>32.569991244366967</v>
      </c>
      <c r="BK14" s="25">
        <v>32.579099520493628</v>
      </c>
      <c r="BL14" s="25">
        <v>32.780157160677703</v>
      </c>
      <c r="BM14" s="25">
        <v>32.926717607454094</v>
      </c>
      <c r="BN14" s="25">
        <v>33.010293330804821</v>
      </c>
      <c r="BO14" s="25">
        <v>33.195380360634076</v>
      </c>
      <c r="BP14" s="25">
        <v>31.739515520791787</v>
      </c>
      <c r="BQ14" s="25">
        <v>33.692764261807277</v>
      </c>
      <c r="BR14" s="25">
        <v>33.468914055351583</v>
      </c>
      <c r="BS14" s="25">
        <v>33.4296727867047</v>
      </c>
      <c r="BT14" s="25">
        <v>33.896388745507601</v>
      </c>
      <c r="BU14" s="25">
        <v>34.043032242985937</v>
      </c>
      <c r="BV14" s="25">
        <v>34.110859218590321</v>
      </c>
      <c r="BW14" s="25">
        <v>34.206773432305241</v>
      </c>
      <c r="BX14" s="25">
        <v>34.10425727020101</v>
      </c>
      <c r="BY14" s="25">
        <v>34.51604143104732</v>
      </c>
      <c r="BZ14" s="25">
        <v>34.534598188972161</v>
      </c>
      <c r="CA14" s="25">
        <v>34.767460894758997</v>
      </c>
      <c r="CB14" s="25">
        <v>31.879080016136545</v>
      </c>
      <c r="CC14" s="25">
        <v>31.999137628104179</v>
      </c>
      <c r="CD14" s="25">
        <v>33.618804209688605</v>
      </c>
      <c r="CE14" s="25">
        <v>33.626339900215399</v>
      </c>
      <c r="CF14" s="25">
        <v>33.507043616545708</v>
      </c>
      <c r="CG14" s="25">
        <v>33.606700685713875</v>
      </c>
      <c r="CH14" s="25">
        <v>34.336814125284107</v>
      </c>
      <c r="CI14" s="25">
        <v>34.445657496619155</v>
      </c>
      <c r="CJ14" s="25">
        <v>34.472047925822643</v>
      </c>
      <c r="CK14" s="25">
        <v>34.457776489394831</v>
      </c>
      <c r="CL14" s="25">
        <v>34.391735471838899</v>
      </c>
      <c r="CM14" s="25">
        <v>34.96866840695688</v>
      </c>
      <c r="CN14" s="25">
        <v>29.045288606673481</v>
      </c>
      <c r="CO14" s="25">
        <v>29.187267984130528</v>
      </c>
    </row>
    <row r="15" spans="2:93" x14ac:dyDescent="0.25">
      <c r="B15" s="185"/>
      <c r="C15" s="30" t="s">
        <v>8</v>
      </c>
      <c r="D15" s="31">
        <f t="shared" ref="D15:P15" si="10">+D12-D18-D21</f>
        <v>1795.9141902800002</v>
      </c>
      <c r="E15" s="31">
        <f t="shared" si="10"/>
        <v>1707.5101016700007</v>
      </c>
      <c r="F15" s="31">
        <f t="shared" si="10"/>
        <v>1737.59886291</v>
      </c>
      <c r="G15" s="31">
        <f t="shared" si="10"/>
        <v>1794.2001898800004</v>
      </c>
      <c r="H15" s="31">
        <f t="shared" si="10"/>
        <v>1884.2386197400001</v>
      </c>
      <c r="I15" s="31">
        <f t="shared" si="10"/>
        <v>1940.8419645799993</v>
      </c>
      <c r="J15" s="31">
        <f t="shared" si="10"/>
        <v>2081.6380191000003</v>
      </c>
      <c r="K15" s="31">
        <f t="shared" si="10"/>
        <v>2056.237882559999</v>
      </c>
      <c r="L15" s="31">
        <f t="shared" si="10"/>
        <v>2046.6272038499997</v>
      </c>
      <c r="M15" s="31">
        <f t="shared" si="10"/>
        <v>2019.2097009100012</v>
      </c>
      <c r="N15" s="31">
        <f t="shared" si="10"/>
        <v>2065.8440655879999</v>
      </c>
      <c r="O15" s="31">
        <f t="shared" si="10"/>
        <v>2111.4352948819537</v>
      </c>
      <c r="P15" s="31">
        <f t="shared" si="10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4991.0634430270429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  <c r="CL15" s="31">
        <v>8582.2722123474741</v>
      </c>
      <c r="CM15" s="31">
        <v>8794.8673184044874</v>
      </c>
      <c r="CN15" s="31">
        <v>8921.4541651436539</v>
      </c>
      <c r="CO15" s="31">
        <v>8968.3389181175917</v>
      </c>
    </row>
    <row r="16" spans="2:93" x14ac:dyDescent="0.25">
      <c r="B16" s="185"/>
      <c r="C16" s="22" t="s">
        <v>9</v>
      </c>
      <c r="D16" s="23">
        <f>+(D15/D10)*100</f>
        <v>72.772086527927442</v>
      </c>
      <c r="E16" s="23">
        <f t="shared" ref="E16:AE16" si="11">+(E15/E10)*100</f>
        <v>72.642578340202505</v>
      </c>
      <c r="F16" s="23">
        <f t="shared" si="11"/>
        <v>72.444617189634215</v>
      </c>
      <c r="G16" s="23">
        <f t="shared" si="11"/>
        <v>72.28769536037673</v>
      </c>
      <c r="H16" s="23">
        <f t="shared" si="11"/>
        <v>73.407817006665837</v>
      </c>
      <c r="I16" s="23">
        <f t="shared" si="11"/>
        <v>71.687973479724377</v>
      </c>
      <c r="J16" s="23">
        <f t="shared" si="11"/>
        <v>73.312138741950122</v>
      </c>
      <c r="K16" s="23">
        <f t="shared" si="11"/>
        <v>74.868854971355503</v>
      </c>
      <c r="L16" s="23">
        <f t="shared" si="11"/>
        <v>56.993418483567815</v>
      </c>
      <c r="M16" s="23">
        <f t="shared" si="11"/>
        <v>48.373634847180455</v>
      </c>
      <c r="N16" s="23">
        <f t="shared" si="11"/>
        <v>38.253959356110848</v>
      </c>
      <c r="O16" s="24">
        <f t="shared" si="11"/>
        <v>38.640842743870877</v>
      </c>
      <c r="P16" s="24">
        <f t="shared" si="11"/>
        <v>37.71885529183362</v>
      </c>
      <c r="Q16" s="24">
        <f t="shared" si="11"/>
        <v>37.278836650758763</v>
      </c>
      <c r="R16" s="24">
        <f t="shared" si="11"/>
        <v>37.054044071331496</v>
      </c>
      <c r="S16" s="24">
        <f t="shared" si="11"/>
        <v>36.474256179804001</v>
      </c>
      <c r="T16" s="25">
        <f t="shared" si="11"/>
        <v>35.380926688901617</v>
      </c>
      <c r="U16" s="24">
        <f t="shared" si="11"/>
        <v>36.497473679665596</v>
      </c>
      <c r="V16" s="24">
        <f t="shared" si="11"/>
        <v>36.765381298010418</v>
      </c>
      <c r="W16" s="24">
        <f t="shared" si="11"/>
        <v>33.770725709881482</v>
      </c>
      <c r="X16" s="24">
        <f t="shared" si="11"/>
        <v>35.039780688947026</v>
      </c>
      <c r="Y16" s="24">
        <f t="shared" si="11"/>
        <v>35.235762478329818</v>
      </c>
      <c r="Z16" s="24">
        <f t="shared" si="11"/>
        <v>35.351138292169864</v>
      </c>
      <c r="AA16" s="24">
        <f t="shared" si="11"/>
        <v>35.31479430499558</v>
      </c>
      <c r="AB16" s="24">
        <f t="shared" si="11"/>
        <v>35.208269870996268</v>
      </c>
      <c r="AC16" s="24">
        <f t="shared" si="11"/>
        <v>36.888002619531065</v>
      </c>
      <c r="AD16" s="24">
        <f t="shared" si="11"/>
        <v>37.561291560536404</v>
      </c>
      <c r="AE16" s="25">
        <f t="shared" si="11"/>
        <v>40.281266067883749</v>
      </c>
      <c r="AF16" s="24">
        <v>38.446679398884712</v>
      </c>
      <c r="AG16" s="24">
        <v>38.211412358503907</v>
      </c>
      <c r="AH16" s="24">
        <v>37.913275499786572</v>
      </c>
      <c r="AI16" s="24">
        <v>38.298539754257796</v>
      </c>
      <c r="AJ16" s="24">
        <v>38.287733128062335</v>
      </c>
      <c r="AK16" s="24">
        <v>38.410706858902735</v>
      </c>
      <c r="AL16" s="24">
        <v>38.677426566629151</v>
      </c>
      <c r="AM16" s="24">
        <v>38.607513079337636</v>
      </c>
      <c r="AN16" s="24">
        <v>38.796005107711139</v>
      </c>
      <c r="AO16" s="24">
        <v>38.906247291328512</v>
      </c>
      <c r="AP16" s="24">
        <v>40.259311628341422</v>
      </c>
      <c r="AQ16" s="24">
        <v>41.031942721842704</v>
      </c>
      <c r="AR16" s="24">
        <v>40.516340391506624</v>
      </c>
      <c r="AS16" s="24">
        <v>40.583064790821219</v>
      </c>
      <c r="AT16" s="24">
        <v>40.307448437479096</v>
      </c>
      <c r="AU16" s="24">
        <v>40.352384330753864</v>
      </c>
      <c r="AV16" s="24">
        <v>41.449090074904476</v>
      </c>
      <c r="AW16" s="24">
        <v>41.543399425095636</v>
      </c>
      <c r="AX16" s="24">
        <v>41.753794003931446</v>
      </c>
      <c r="AY16" s="24">
        <v>41.90107975442163</v>
      </c>
      <c r="AZ16" s="24">
        <v>43.012381836525002</v>
      </c>
      <c r="BA16" s="24">
        <v>44.332655570444025</v>
      </c>
      <c r="BB16" s="24">
        <v>44.361927154070877</v>
      </c>
      <c r="BC16" s="24">
        <v>45.227833424696144</v>
      </c>
      <c r="BD16" s="24">
        <v>46.965658632727916</v>
      </c>
      <c r="BE16" s="24">
        <v>46.932827845926269</v>
      </c>
      <c r="BF16" s="24">
        <v>46.973738263795219</v>
      </c>
      <c r="BG16" s="24">
        <v>47.406959112155775</v>
      </c>
      <c r="BH16" s="24">
        <v>47.390348667313162</v>
      </c>
      <c r="BI16" s="24">
        <v>47.222005685277068</v>
      </c>
      <c r="BJ16" s="24">
        <v>46.007242650331506</v>
      </c>
      <c r="BK16" s="24">
        <v>45.898391880222263</v>
      </c>
      <c r="BL16" s="24">
        <v>46.212085138377212</v>
      </c>
      <c r="BM16" s="24">
        <v>46.408400989939771</v>
      </c>
      <c r="BN16" s="24">
        <v>46.554547706432679</v>
      </c>
      <c r="BO16" s="24"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  <c r="CL16" s="24">
        <v>43.051015071327271</v>
      </c>
      <c r="CM16" s="24">
        <v>43.011062011330267</v>
      </c>
      <c r="CN16" s="24">
        <v>43.471158639516624</v>
      </c>
      <c r="CO16" s="24">
        <v>43.337810931119385</v>
      </c>
    </row>
    <row r="17" spans="2:93" x14ac:dyDescent="0.25">
      <c r="B17" s="185"/>
      <c r="C17" s="22" t="s">
        <v>10</v>
      </c>
      <c r="D17" s="23">
        <f t="shared" ref="D17:P17" si="12">+(D15/D103)*100</f>
        <v>18.598531433330407</v>
      </c>
      <c r="E17" s="23">
        <f t="shared" si="12"/>
        <v>15.834469106774145</v>
      </c>
      <c r="F17" s="23">
        <f t="shared" si="12"/>
        <v>12.919497654431325</v>
      </c>
      <c r="G17" s="23">
        <f t="shared" si="12"/>
        <v>10.017067456798589</v>
      </c>
      <c r="H17" s="23">
        <f t="shared" si="12"/>
        <v>7.6541002192434258</v>
      </c>
      <c r="I17" s="23">
        <f t="shared" si="12"/>
        <v>8.668045243034955</v>
      </c>
      <c r="J17" s="23">
        <f t="shared" si="12"/>
        <v>7.643286360774411</v>
      </c>
      <c r="K17" s="23">
        <f t="shared" si="12"/>
        <v>6.0793844672481185</v>
      </c>
      <c r="L17" s="23">
        <f t="shared" si="12"/>
        <v>6.1274493867290802</v>
      </c>
      <c r="M17" s="23">
        <f t="shared" si="12"/>
        <v>5.2538289269211136</v>
      </c>
      <c r="N17" s="23">
        <f t="shared" si="12"/>
        <v>5.1536438048274045</v>
      </c>
      <c r="O17" s="23">
        <f t="shared" si="12"/>
        <v>5.8114161228438332</v>
      </c>
      <c r="P17" s="23">
        <f t="shared" si="12"/>
        <v>6.5363686146986133</v>
      </c>
      <c r="Q17" s="23">
        <f t="shared" ref="Q17:AB17" si="13">+(Q15/Q42)*100</f>
        <v>6.7811804455618159</v>
      </c>
      <c r="R17" s="23">
        <f t="shared" si="13"/>
        <v>7.3219851091200896</v>
      </c>
      <c r="S17" s="23">
        <f t="shared" si="13"/>
        <v>8.3373244957064241</v>
      </c>
      <c r="T17" s="23">
        <f t="shared" si="13"/>
        <v>9.1170279955295808</v>
      </c>
      <c r="U17" s="23">
        <f t="shared" si="13"/>
        <v>9.5270611349382044</v>
      </c>
      <c r="V17" s="23">
        <f t="shared" si="13"/>
        <v>9.7056127502564458</v>
      </c>
      <c r="W17" s="23">
        <f t="shared" si="13"/>
        <v>10.004858609180621</v>
      </c>
      <c r="X17" s="23">
        <f t="shared" si="13"/>
        <v>10.465155386222861</v>
      </c>
      <c r="Y17" s="23">
        <f t="shared" si="13"/>
        <v>10.526959070735137</v>
      </c>
      <c r="Z17" s="23">
        <f t="shared" si="13"/>
        <v>10.632710772773516</v>
      </c>
      <c r="AA17" s="23">
        <f t="shared" si="13"/>
        <v>10.653062356076221</v>
      </c>
      <c r="AB17" s="23">
        <f t="shared" si="13"/>
        <v>10.674682338875677</v>
      </c>
      <c r="AC17" s="23">
        <f t="shared" ref="AC17:AE17" si="14">+(AC15/AC42)*100</f>
        <v>11.525617633966124</v>
      </c>
      <c r="AD17" s="23">
        <f t="shared" si="14"/>
        <v>11.912806650247148</v>
      </c>
      <c r="AE17" s="23">
        <f t="shared" si="14"/>
        <v>13.610191433861807</v>
      </c>
      <c r="AF17" s="23">
        <v>12.21042062498258</v>
      </c>
      <c r="AG17" s="23">
        <v>12.262525138844973</v>
      </c>
      <c r="AH17" s="23">
        <v>12.282733597615486</v>
      </c>
      <c r="AI17" s="23">
        <v>12.393860044625542</v>
      </c>
      <c r="AJ17" s="23">
        <v>12.354526881559707</v>
      </c>
      <c r="AK17" s="23">
        <v>12.504660065099928</v>
      </c>
      <c r="AL17" s="23">
        <v>12.642490537645793</v>
      </c>
      <c r="AM17" s="23">
        <v>12.658013843056992</v>
      </c>
      <c r="AN17" s="23">
        <v>12.822925561724269</v>
      </c>
      <c r="AO17" s="23">
        <v>12.961713411694536</v>
      </c>
      <c r="AP17" s="23">
        <v>13.519160991536452</v>
      </c>
      <c r="AQ17" s="23">
        <v>13.889092637989284</v>
      </c>
      <c r="AR17" s="23">
        <v>13.3241873587663</v>
      </c>
      <c r="AS17" s="23">
        <v>13.438672473713373</v>
      </c>
      <c r="AT17" s="23">
        <v>13.50022619360079</v>
      </c>
      <c r="AU17" s="23">
        <v>13.57592987137248</v>
      </c>
      <c r="AV17" s="23">
        <v>14.191827878696694</v>
      </c>
      <c r="AW17" s="23">
        <v>14.299702811535782</v>
      </c>
      <c r="AX17" s="23">
        <v>14.353194636253683</v>
      </c>
      <c r="AY17" s="23">
        <v>14.466961860928828</v>
      </c>
      <c r="AZ17" s="23">
        <v>15.031075272207833</v>
      </c>
      <c r="BA17" s="23">
        <v>15.709786672306159</v>
      </c>
      <c r="BB17" s="23">
        <v>15.783857885220204</v>
      </c>
      <c r="BC17" s="23">
        <v>16.217958469172768</v>
      </c>
      <c r="BD17" s="23">
        <v>16.437758767075515</v>
      </c>
      <c r="BE17" s="23">
        <v>16.554660684052681</v>
      </c>
      <c r="BF17" s="23">
        <v>16.657514470254078</v>
      </c>
      <c r="BG17" s="23">
        <v>16.996867695608806</v>
      </c>
      <c r="BH17" s="23">
        <v>16.979565537359946</v>
      </c>
      <c r="BI17" s="23">
        <v>17.017247591331678</v>
      </c>
      <c r="BJ17" s="23">
        <v>17.042731032273892</v>
      </c>
      <c r="BK17" s="23">
        <v>17.051839308400556</v>
      </c>
      <c r="BL17" s="23">
        <v>17.252896948584628</v>
      </c>
      <c r="BM17" s="23">
        <v>17.399457395361015</v>
      </c>
      <c r="BN17" s="23">
        <v>17.483033118711745</v>
      </c>
      <c r="BO17" s="23">
        <v>17.668120148540993</v>
      </c>
      <c r="BP17" s="23">
        <v>16.908367449979458</v>
      </c>
      <c r="BQ17" s="23">
        <v>16.929029116452295</v>
      </c>
      <c r="BR17" s="23">
        <v>16.719143410205859</v>
      </c>
      <c r="BS17" s="23">
        <v>16.694655782621989</v>
      </c>
      <c r="BT17" s="23">
        <v>17.165490571704712</v>
      </c>
      <c r="BU17" s="23">
        <v>17.313624262782927</v>
      </c>
      <c r="BV17" s="23">
        <v>17.387600548697737</v>
      </c>
      <c r="BW17" s="23">
        <v>17.497388723559311</v>
      </c>
      <c r="BX17" s="23">
        <v>17.410419258010805</v>
      </c>
      <c r="BY17" s="23">
        <v>17.832051433697771</v>
      </c>
      <c r="BZ17" s="23">
        <v>17.889635268136988</v>
      </c>
      <c r="CA17" s="23">
        <v>18.126880551358244</v>
      </c>
      <c r="CB17" s="23">
        <v>16.748939026549913</v>
      </c>
      <c r="CC17" s="23">
        <v>16.874390131835121</v>
      </c>
      <c r="CD17" s="23">
        <v>16.705782603424868</v>
      </c>
      <c r="CE17" s="23">
        <v>16.71663823320522</v>
      </c>
      <c r="CF17" s="23">
        <v>16.629381562196198</v>
      </c>
      <c r="CG17" s="23">
        <v>16.681336116718825</v>
      </c>
      <c r="CH17" s="23">
        <v>17.308414956834543</v>
      </c>
      <c r="CI17" s="23">
        <v>17.385264393784968</v>
      </c>
      <c r="CJ17" s="23">
        <v>17.304801879233839</v>
      </c>
      <c r="CK17" s="23">
        <v>17.325257351969064</v>
      </c>
      <c r="CL17" s="23">
        <v>17.262124342134772</v>
      </c>
      <c r="CM17" s="23">
        <v>17.689731747782616</v>
      </c>
      <c r="CN17" s="23">
        <v>14.810352984587185</v>
      </c>
      <c r="CO17" s="23">
        <v>14.888185558547177</v>
      </c>
    </row>
    <row r="18" spans="2:93" x14ac:dyDescent="0.25">
      <c r="B18" s="185"/>
      <c r="C18" s="30" t="s">
        <v>99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</row>
    <row r="19" spans="2:93" x14ac:dyDescent="0.25">
      <c r="B19" s="185"/>
      <c r="C19" s="22" t="s">
        <v>9</v>
      </c>
      <c r="D19" s="23">
        <f>+(D18/D10)*100</f>
        <v>16.208366061539181</v>
      </c>
      <c r="E19" s="23">
        <f t="shared" ref="E19:AE19" si="15">+(E18/E10)*100</f>
        <v>16.468252643168075</v>
      </c>
      <c r="F19" s="23">
        <f t="shared" si="15"/>
        <v>15.063050324079386</v>
      </c>
      <c r="G19" s="23">
        <f t="shared" si="15"/>
        <v>13.516527309469245</v>
      </c>
      <c r="H19" s="23">
        <f t="shared" si="15"/>
        <v>12.064683897386905</v>
      </c>
      <c r="I19" s="23">
        <f t="shared" si="15"/>
        <v>10.008608973250647</v>
      </c>
      <c r="J19" s="23">
        <f t="shared" si="15"/>
        <v>9.0886414652478393</v>
      </c>
      <c r="K19" s="23">
        <f t="shared" si="15"/>
        <v>8.4566554784099619</v>
      </c>
      <c r="L19" s="23">
        <f t="shared" si="15"/>
        <v>5.3898356318915104</v>
      </c>
      <c r="M19" s="23">
        <f t="shared" si="15"/>
        <v>3.7094271113585471</v>
      </c>
      <c r="N19" s="23">
        <f t="shared" si="15"/>
        <v>2.1504020363848926</v>
      </c>
      <c r="O19" s="23">
        <f t="shared" si="15"/>
        <v>1.8891093511642896</v>
      </c>
      <c r="P19" s="23">
        <f t="shared" si="15"/>
        <v>1.0233446819015091</v>
      </c>
      <c r="Q19" s="23">
        <f t="shared" si="15"/>
        <v>0.54018510644641993</v>
      </c>
      <c r="R19" s="23">
        <f t="shared" si="15"/>
        <v>0.16047011754125381</v>
      </c>
      <c r="S19" s="23">
        <f t="shared" si="15"/>
        <v>0</v>
      </c>
      <c r="T19" s="23">
        <f t="shared" si="15"/>
        <v>0</v>
      </c>
      <c r="U19" s="23">
        <f t="shared" si="15"/>
        <v>0</v>
      </c>
      <c r="V19" s="23">
        <f t="shared" si="15"/>
        <v>0</v>
      </c>
      <c r="W19" s="23">
        <f t="shared" si="15"/>
        <v>0</v>
      </c>
      <c r="X19" s="23">
        <f t="shared" si="15"/>
        <v>0</v>
      </c>
      <c r="Y19" s="23">
        <f t="shared" si="15"/>
        <v>0</v>
      </c>
      <c r="Z19" s="23">
        <f t="shared" si="15"/>
        <v>0</v>
      </c>
      <c r="AA19" s="23">
        <f t="shared" si="15"/>
        <v>0</v>
      </c>
      <c r="AB19" s="23">
        <f t="shared" si="15"/>
        <v>0</v>
      </c>
      <c r="AC19" s="23">
        <f t="shared" si="15"/>
        <v>0</v>
      </c>
      <c r="AD19" s="23">
        <f t="shared" si="15"/>
        <v>0</v>
      </c>
      <c r="AE19" s="23">
        <f t="shared" si="15"/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</row>
    <row r="20" spans="2:93" x14ac:dyDescent="0.25">
      <c r="B20" s="185"/>
      <c r="C20" s="22" t="s">
        <v>10</v>
      </c>
      <c r="D20" s="23">
        <f t="shared" ref="D20:P20" si="16">+(D18/D103)*100</f>
        <v>4.1424098175716777</v>
      </c>
      <c r="E20" s="23">
        <f t="shared" si="16"/>
        <v>3.5897134115968057</v>
      </c>
      <c r="F20" s="23">
        <f t="shared" si="16"/>
        <v>2.6862871374019788</v>
      </c>
      <c r="G20" s="23">
        <f t="shared" si="16"/>
        <v>1.873015388934764</v>
      </c>
      <c r="H20" s="23">
        <f t="shared" si="16"/>
        <v>1.2579627542351024</v>
      </c>
      <c r="I20" s="23">
        <f t="shared" si="16"/>
        <v>1.2101761451594015</v>
      </c>
      <c r="J20" s="23">
        <f t="shared" si="16"/>
        <v>0.94755235001141269</v>
      </c>
      <c r="K20" s="23">
        <f t="shared" si="16"/>
        <v>0.68668420239609584</v>
      </c>
      <c r="L20" s="23">
        <f t="shared" si="16"/>
        <v>0.57946945306897379</v>
      </c>
      <c r="M20" s="23">
        <f t="shared" si="16"/>
        <v>0.40287845892765067</v>
      </c>
      <c r="N20" s="23">
        <f t="shared" si="16"/>
        <v>0.28970611981718658</v>
      </c>
      <c r="O20" s="23">
        <f t="shared" si="16"/>
        <v>0.28411390025680983</v>
      </c>
      <c r="P20" s="23">
        <f t="shared" si="16"/>
        <v>0.17733724974013101</v>
      </c>
      <c r="Q20" s="23">
        <f t="shared" ref="Q20:AE20" si="17">+(Q18/Q42)*100</f>
        <v>9.8261990177840833E-2</v>
      </c>
      <c r="R20" s="23">
        <f t="shared" si="17"/>
        <v>3.1709354283541505E-2</v>
      </c>
      <c r="S20" s="23">
        <f t="shared" si="17"/>
        <v>0</v>
      </c>
      <c r="T20" s="23">
        <f t="shared" si="17"/>
        <v>0</v>
      </c>
      <c r="U20" s="23">
        <f t="shared" si="17"/>
        <v>0</v>
      </c>
      <c r="V20" s="23">
        <f t="shared" si="17"/>
        <v>0</v>
      </c>
      <c r="W20" s="23">
        <f t="shared" si="17"/>
        <v>0</v>
      </c>
      <c r="X20" s="23">
        <f t="shared" si="17"/>
        <v>0</v>
      </c>
      <c r="Y20" s="23">
        <f t="shared" si="17"/>
        <v>0</v>
      </c>
      <c r="Z20" s="23">
        <f t="shared" si="17"/>
        <v>0</v>
      </c>
      <c r="AA20" s="23">
        <f t="shared" si="17"/>
        <v>0</v>
      </c>
      <c r="AB20" s="23">
        <f t="shared" si="17"/>
        <v>0</v>
      </c>
      <c r="AC20" s="23">
        <f t="shared" si="17"/>
        <v>0</v>
      </c>
      <c r="AD20" s="23">
        <f t="shared" si="17"/>
        <v>0</v>
      </c>
      <c r="AE20" s="23">
        <f t="shared" si="17"/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  <c r="CM20" s="23">
        <v>0</v>
      </c>
      <c r="CN20" s="23">
        <v>0</v>
      </c>
      <c r="CO20" s="23">
        <v>0</v>
      </c>
    </row>
    <row r="21" spans="2:93" x14ac:dyDescent="0.25">
      <c r="B21" s="185"/>
      <c r="C21" s="30" t="s">
        <v>100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8">+X21</f>
        <v>5360</v>
      </c>
      <c r="Z21" s="31">
        <f t="shared" si="18"/>
        <v>5360</v>
      </c>
      <c r="AA21" s="31">
        <f t="shared" si="18"/>
        <v>5360</v>
      </c>
      <c r="AB21" s="31">
        <f t="shared" si="18"/>
        <v>5360</v>
      </c>
      <c r="AC21" s="31">
        <f t="shared" si="18"/>
        <v>5360</v>
      </c>
      <c r="AD21" s="31">
        <f t="shared" si="1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  <c r="CL21" s="31">
        <v>8139.4374757856385</v>
      </c>
      <c r="CM21" s="31">
        <v>8213.6781843314257</v>
      </c>
      <c r="CN21" s="31">
        <v>8197.8818298381393</v>
      </c>
      <c r="CO21" s="31">
        <v>8236.5225541905711</v>
      </c>
    </row>
    <row r="22" spans="2:93" x14ac:dyDescent="0.25">
      <c r="B22" s="185"/>
      <c r="C22" s="22" t="s">
        <v>9</v>
      </c>
      <c r="D22" s="23">
        <f t="shared" ref="D22:AE22" si="19">+(D21/D10)*100</f>
        <v>0</v>
      </c>
      <c r="E22" s="23">
        <f t="shared" si="19"/>
        <v>0</v>
      </c>
      <c r="F22" s="23">
        <f t="shared" si="19"/>
        <v>0</v>
      </c>
      <c r="G22" s="23">
        <f t="shared" si="19"/>
        <v>0</v>
      </c>
      <c r="H22" s="23">
        <f t="shared" si="19"/>
        <v>0</v>
      </c>
      <c r="I22" s="23">
        <f t="shared" si="19"/>
        <v>0</v>
      </c>
      <c r="J22" s="23">
        <f t="shared" si="19"/>
        <v>0</v>
      </c>
      <c r="K22" s="23">
        <f t="shared" si="19"/>
        <v>0</v>
      </c>
      <c r="L22" s="23">
        <f t="shared" si="19"/>
        <v>0</v>
      </c>
      <c r="M22" s="23">
        <f t="shared" si="19"/>
        <v>11.978358370945775</v>
      </c>
      <c r="N22" s="23">
        <f t="shared" si="19"/>
        <v>27.776026269356386</v>
      </c>
      <c r="O22" s="23">
        <f t="shared" si="19"/>
        <v>32.575329327312183</v>
      </c>
      <c r="P22" s="23">
        <f t="shared" si="19"/>
        <v>37.75118521719358</v>
      </c>
      <c r="Q22" s="23">
        <f t="shared" si="19"/>
        <v>40.189771732061367</v>
      </c>
      <c r="R22" s="23">
        <f t="shared" si="19"/>
        <v>42.40823967709126</v>
      </c>
      <c r="S22" s="23">
        <f t="shared" si="19"/>
        <v>44.135408775286663</v>
      </c>
      <c r="T22" s="23">
        <f t="shared" si="19"/>
        <v>46.498206843154748</v>
      </c>
      <c r="U22" s="23">
        <f t="shared" si="19"/>
        <v>45.901210809274048</v>
      </c>
      <c r="V22" s="23">
        <f t="shared" si="19"/>
        <v>45.387514962253292</v>
      </c>
      <c r="W22" s="23">
        <f t="shared" si="19"/>
        <v>49.719646039478924</v>
      </c>
      <c r="X22" s="23">
        <f t="shared" si="19"/>
        <v>49.319002977610218</v>
      </c>
      <c r="Y22" s="23">
        <f t="shared" si="19"/>
        <v>49.303679276698297</v>
      </c>
      <c r="Z22" s="23">
        <f t="shared" si="19"/>
        <v>48.973144702482713</v>
      </c>
      <c r="AA22" s="23">
        <f t="shared" si="19"/>
        <v>48.829334144530698</v>
      </c>
      <c r="AB22" s="23">
        <f t="shared" si="19"/>
        <v>48.583445866451136</v>
      </c>
      <c r="AC22" s="23">
        <f t="shared" si="19"/>
        <v>47.143250399782353</v>
      </c>
      <c r="AD22" s="23">
        <f t="shared" si="19"/>
        <v>46.443507861326999</v>
      </c>
      <c r="AE22" s="23">
        <f t="shared" si="19"/>
        <v>43.888061512381434</v>
      </c>
      <c r="AF22" s="23">
        <v>45.789814175575998</v>
      </c>
      <c r="AG22" s="23">
        <v>45.316238019003784</v>
      </c>
      <c r="AH22" s="23">
        <v>44.888691292599269</v>
      </c>
      <c r="AI22" s="23">
        <v>44.93826464984727</v>
      </c>
      <c r="AJ22" s="23">
        <v>45.068614291511601</v>
      </c>
      <c r="AK22" s="23">
        <v>44.670527301733699</v>
      </c>
      <c r="AL22" s="23">
        <v>44.490327501278557</v>
      </c>
      <c r="AM22" s="23">
        <v>44.355443972869217</v>
      </c>
      <c r="AN22" s="23">
        <v>43.998772082983081</v>
      </c>
      <c r="AO22" s="23">
        <v>43.651341771550186</v>
      </c>
      <c r="AP22" s="23">
        <v>43.306917709834387</v>
      </c>
      <c r="AQ22" s="23">
        <v>42.962433696688294</v>
      </c>
      <c r="AR22" s="23">
        <v>43.975324217040161</v>
      </c>
      <c r="AS22" s="23">
        <v>43.672498821340355</v>
      </c>
      <c r="AT22" s="23">
        <v>43.178130229590685</v>
      </c>
      <c r="AU22" s="23">
        <v>42.985223110675072</v>
      </c>
      <c r="AV22" s="23">
        <v>42.237308480492445</v>
      </c>
      <c r="AW22" s="23">
        <v>42.014054009289005</v>
      </c>
      <c r="AX22" s="23">
        <v>42.069460240570379</v>
      </c>
      <c r="AY22" s="23">
        <v>41.885861062304897</v>
      </c>
      <c r="AZ22" s="23">
        <v>41.383099263547216</v>
      </c>
      <c r="BA22" s="23">
        <v>40.810604612800255</v>
      </c>
      <c r="BB22" s="23">
        <v>40.64590635428582</v>
      </c>
      <c r="BC22" s="23">
        <v>40.330088023311667</v>
      </c>
      <c r="BD22" s="23">
        <v>38.588077518626065</v>
      </c>
      <c r="BE22" s="23">
        <v>38.288801001978626</v>
      </c>
      <c r="BF22" s="23">
        <v>38.085551796917812</v>
      </c>
      <c r="BG22" s="23">
        <v>37.669385241240541</v>
      </c>
      <c r="BH22" s="23">
        <v>37.694558258383871</v>
      </c>
      <c r="BI22" s="23">
        <v>37.477485027166949</v>
      </c>
      <c r="BJ22" s="23">
        <v>39.144566997505216</v>
      </c>
      <c r="BK22" s="23">
        <v>39.031093281575934</v>
      </c>
      <c r="BL22" s="23">
        <v>38.839892075484528</v>
      </c>
      <c r="BM22" s="23">
        <v>38.676340762880706</v>
      </c>
      <c r="BN22" s="23">
        <v>38.612667865577492</v>
      </c>
      <c r="BO22" s="23"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  <c r="CL22" s="23">
        <v>40.829635412639398</v>
      </c>
      <c r="CM22" s="23">
        <v>40.168772186944075</v>
      </c>
      <c r="CN22" s="23">
        <v>39.945441061083592</v>
      </c>
      <c r="CO22" s="23">
        <v>39.801446002704594</v>
      </c>
    </row>
    <row r="23" spans="2:93" x14ac:dyDescent="0.25">
      <c r="B23" s="185"/>
      <c r="C23" s="22" t="s">
        <v>10</v>
      </c>
      <c r="D23" s="23">
        <f t="shared" ref="D23:P23" si="20">+(D21/D103)*100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si="20"/>
        <v>0</v>
      </c>
      <c r="J23" s="23">
        <f t="shared" si="20"/>
        <v>0</v>
      </c>
      <c r="K23" s="23">
        <f t="shared" si="20"/>
        <v>0</v>
      </c>
      <c r="L23" s="23">
        <f t="shared" si="20"/>
        <v>0</v>
      </c>
      <c r="M23" s="23">
        <f t="shared" si="20"/>
        <v>1.3009616892572773</v>
      </c>
      <c r="N23" s="23">
        <f t="shared" si="20"/>
        <v>3.7420373763983923</v>
      </c>
      <c r="O23" s="23">
        <f t="shared" si="20"/>
        <v>4.8991890605107811</v>
      </c>
      <c r="P23" s="23">
        <f t="shared" si="20"/>
        <v>6.5419711259043059</v>
      </c>
      <c r="Q23" s="23">
        <f t="shared" ref="Q23:AB23" si="21">+(Q21/Q42)*100</f>
        <v>7.3106920351147933</v>
      </c>
      <c r="R23" s="23">
        <f t="shared" si="21"/>
        <v>8.3799894775830897</v>
      </c>
      <c r="S23" s="23">
        <f t="shared" si="21"/>
        <v>10.088518951455999</v>
      </c>
      <c r="T23" s="23">
        <f t="shared" si="21"/>
        <v>11.981750994214208</v>
      </c>
      <c r="U23" s="23">
        <f t="shared" si="21"/>
        <v>11.981750994214208</v>
      </c>
      <c r="V23" s="23">
        <f t="shared" si="21"/>
        <v>11.981750994214208</v>
      </c>
      <c r="W23" s="23">
        <f t="shared" si="21"/>
        <v>14.729859020410126</v>
      </c>
      <c r="X23" s="23">
        <f t="shared" si="21"/>
        <v>14.729859020410126</v>
      </c>
      <c r="Y23" s="23">
        <f t="shared" si="21"/>
        <v>14.729859020410126</v>
      </c>
      <c r="Z23" s="23">
        <f t="shared" si="21"/>
        <v>14.729859020410126</v>
      </c>
      <c r="AA23" s="23">
        <f t="shared" si="21"/>
        <v>14.729859020410126</v>
      </c>
      <c r="AB23" s="23">
        <f t="shared" si="21"/>
        <v>14.729859020410126</v>
      </c>
      <c r="AC23" s="23">
        <f t="shared" ref="AC23:AE23" si="22">+(AC21/AC42)*100</f>
        <v>14.729859020410126</v>
      </c>
      <c r="AD23" s="23">
        <f t="shared" si="22"/>
        <v>14.729859020410126</v>
      </c>
      <c r="AE23" s="23">
        <f t="shared" si="22"/>
        <v>14.828851651235983</v>
      </c>
      <c r="AF23" s="23">
        <v>14.542553483560198</v>
      </c>
      <c r="AG23" s="23">
        <v>14.542553483560198</v>
      </c>
      <c r="AH23" s="23">
        <v>14.542553483560198</v>
      </c>
      <c r="AI23" s="23">
        <v>14.542553483560198</v>
      </c>
      <c r="AJ23" s="23">
        <v>14.542553483560198</v>
      </c>
      <c r="AK23" s="23">
        <v>14.542553483560198</v>
      </c>
      <c r="AL23" s="23">
        <v>14.542553483560198</v>
      </c>
      <c r="AM23" s="23">
        <v>14.542553483560198</v>
      </c>
      <c r="AN23" s="23">
        <v>14.542553483560198</v>
      </c>
      <c r="AO23" s="23">
        <v>14.542553483560198</v>
      </c>
      <c r="AP23" s="23">
        <v>14.542553483560198</v>
      </c>
      <c r="AQ23" s="23">
        <v>14.542553483560198</v>
      </c>
      <c r="AR23" s="23">
        <v>14.461707384440006</v>
      </c>
      <c r="AS23" s="23">
        <v>14.461707384440006</v>
      </c>
      <c r="AT23" s="23">
        <v>14.461707384440006</v>
      </c>
      <c r="AU23" s="23">
        <v>14.461707384440006</v>
      </c>
      <c r="AV23" s="23">
        <v>14.461707384440006</v>
      </c>
      <c r="AW23" s="23">
        <v>14.461707384440006</v>
      </c>
      <c r="AX23" s="23">
        <v>14.461707384440006</v>
      </c>
      <c r="AY23" s="23">
        <v>14.461707384440006</v>
      </c>
      <c r="AZ23" s="23">
        <v>14.461707384440006</v>
      </c>
      <c r="BA23" s="23">
        <v>14.461707384440006</v>
      </c>
      <c r="BB23" s="23">
        <v>14.461707384440006</v>
      </c>
      <c r="BC23" s="23">
        <v>14.461707384440006</v>
      </c>
      <c r="BD23" s="23">
        <v>13.505644932963287</v>
      </c>
      <c r="BE23" s="23">
        <v>13.505644932963287</v>
      </c>
      <c r="BF23" s="23">
        <v>13.505644932963287</v>
      </c>
      <c r="BG23" s="23">
        <v>13.505644932963287</v>
      </c>
      <c r="BH23" s="23">
        <v>13.505644932963287</v>
      </c>
      <c r="BI23" s="23">
        <v>13.505644932963287</v>
      </c>
      <c r="BJ23" s="23">
        <v>14.50055009346446</v>
      </c>
      <c r="BK23" s="23">
        <v>14.50055009346446</v>
      </c>
      <c r="BL23" s="23">
        <v>14.50055009346446</v>
      </c>
      <c r="BM23" s="23">
        <v>14.50055009346446</v>
      </c>
      <c r="BN23" s="23">
        <v>14.50055009346446</v>
      </c>
      <c r="BO23" s="23">
        <v>14.50055009346446</v>
      </c>
      <c r="BP23" s="23">
        <v>13.85046702424091</v>
      </c>
      <c r="BQ23" s="23">
        <v>15.783054098783555</v>
      </c>
      <c r="BR23" s="23">
        <v>15.769089598574308</v>
      </c>
      <c r="BS23" s="23">
        <v>15.754335957511282</v>
      </c>
      <c r="BT23" s="23">
        <v>15.750217127231458</v>
      </c>
      <c r="BU23" s="23">
        <v>15.748726933631579</v>
      </c>
      <c r="BV23" s="23">
        <v>15.74257762332115</v>
      </c>
      <c r="BW23" s="23">
        <v>15.728703662174492</v>
      </c>
      <c r="BX23" s="23">
        <v>15.713156965618772</v>
      </c>
      <c r="BY23" s="23">
        <v>15.703308950778119</v>
      </c>
      <c r="BZ23" s="23">
        <v>15.713315926614429</v>
      </c>
      <c r="CA23" s="23">
        <v>15.708933349180008</v>
      </c>
      <c r="CB23" s="23">
        <v>14.282750752254033</v>
      </c>
      <c r="CC23" s="23">
        <v>14.277357258936449</v>
      </c>
      <c r="CD23" s="23">
        <v>16.065631368931129</v>
      </c>
      <c r="CE23" s="23">
        <v>16.062311429677571</v>
      </c>
      <c r="CF23" s="23">
        <v>16.07487130321347</v>
      </c>
      <c r="CG23" s="23">
        <v>16.122573817859003</v>
      </c>
      <c r="CH23" s="23">
        <v>16.225608417313524</v>
      </c>
      <c r="CI23" s="23">
        <v>16.257602351698146</v>
      </c>
      <c r="CJ23" s="23">
        <v>16.364455295452757</v>
      </c>
      <c r="CK23" s="23">
        <v>16.329728386289723</v>
      </c>
      <c r="CL23" s="23">
        <v>16.371419864764668</v>
      </c>
      <c r="CM23" s="23">
        <v>16.520745394234797</v>
      </c>
      <c r="CN23" s="23">
        <v>13.609162965853935</v>
      </c>
      <c r="CO23" s="23">
        <v>13.673309769351011</v>
      </c>
    </row>
    <row r="24" spans="2:93" x14ac:dyDescent="0.25">
      <c r="B24" s="185"/>
      <c r="C24" s="30" t="s">
        <v>101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  <c r="CL24" s="31">
        <v>376.95266791999995</v>
      </c>
      <c r="CM24" s="31">
        <v>376.95266791999995</v>
      </c>
      <c r="CN24" s="31">
        <v>376.95266791999995</v>
      </c>
      <c r="CO24" s="31">
        <v>376.95266791999995</v>
      </c>
    </row>
    <row r="25" spans="2:93" x14ac:dyDescent="0.25">
      <c r="B25" s="185"/>
      <c r="C25" s="22" t="s">
        <v>9</v>
      </c>
      <c r="D25" s="23">
        <f t="shared" ref="D25:AE25" si="23">+(D24/D10)*100</f>
        <v>0</v>
      </c>
      <c r="E25" s="23">
        <f t="shared" si="23"/>
        <v>0</v>
      </c>
      <c r="F25" s="23">
        <f t="shared" si="23"/>
        <v>0</v>
      </c>
      <c r="G25" s="23">
        <f t="shared" si="23"/>
        <v>0</v>
      </c>
      <c r="H25" s="23">
        <f t="shared" si="23"/>
        <v>0</v>
      </c>
      <c r="I25" s="23">
        <f t="shared" si="23"/>
        <v>0</v>
      </c>
      <c r="J25" s="23">
        <f t="shared" si="23"/>
        <v>0</v>
      </c>
      <c r="K25" s="23">
        <f t="shared" si="23"/>
        <v>0</v>
      </c>
      <c r="L25" s="23">
        <f t="shared" si="23"/>
        <v>0</v>
      </c>
      <c r="M25" s="23">
        <f t="shared" si="23"/>
        <v>0</v>
      </c>
      <c r="N25" s="23">
        <f t="shared" si="23"/>
        <v>0</v>
      </c>
      <c r="O25" s="23">
        <f t="shared" si="23"/>
        <v>0</v>
      </c>
      <c r="P25" s="23">
        <f t="shared" si="23"/>
        <v>0</v>
      </c>
      <c r="Q25" s="23">
        <f t="shared" si="23"/>
        <v>0</v>
      </c>
      <c r="R25" s="23">
        <f t="shared" si="23"/>
        <v>0</v>
      </c>
      <c r="S25" s="23">
        <f t="shared" si="23"/>
        <v>1.0968719823736146</v>
      </c>
      <c r="T25" s="23">
        <f t="shared" si="23"/>
        <v>1.0363233014278217</v>
      </c>
      <c r="U25" s="23">
        <f t="shared" si="23"/>
        <v>1.0230178227271598</v>
      </c>
      <c r="V25" s="23">
        <f t="shared" si="23"/>
        <v>1.5448933685907411</v>
      </c>
      <c r="W25" s="23">
        <f t="shared" si="23"/>
        <v>1.3766128895988849</v>
      </c>
      <c r="X25" s="23">
        <f t="shared" si="23"/>
        <v>1.3655200832933272</v>
      </c>
      <c r="Y25" s="23">
        <f t="shared" si="23"/>
        <v>1.3650958082658069</v>
      </c>
      <c r="Z25" s="23">
        <f t="shared" si="23"/>
        <v>1.7531932408105064</v>
      </c>
      <c r="AA25" s="23">
        <f t="shared" si="23"/>
        <v>1.9037920945702176</v>
      </c>
      <c r="AB25" s="23">
        <f t="shared" si="23"/>
        <v>1.8942052310965165</v>
      </c>
      <c r="AC25" s="23">
        <f t="shared" si="23"/>
        <v>1.838053886989216</v>
      </c>
      <c r="AD25" s="23">
        <f t="shared" si="23"/>
        <v>1.8107718374531172</v>
      </c>
      <c r="AE25" s="23">
        <f t="shared" si="23"/>
        <v>1.7111383150540449</v>
      </c>
      <c r="AF25" s="23">
        <v>1.9657668534922519</v>
      </c>
      <c r="AG25" s="23">
        <v>1.9454361243125189</v>
      </c>
      <c r="AH25" s="23">
        <v>2.046583528491734</v>
      </c>
      <c r="AI25" s="23">
        <v>2.0488436972218595</v>
      </c>
      <c r="AJ25" s="23">
        <v>2.054786651268707</v>
      </c>
      <c r="AK25" s="23">
        <v>2.174083355629282</v>
      </c>
      <c r="AL25" s="23">
        <v>2.3334022153442509</v>
      </c>
      <c r="AM25" s="23">
        <v>2.3263279243313386</v>
      </c>
      <c r="AN25" s="23">
        <v>2.4398991520557081</v>
      </c>
      <c r="AO25" s="23">
        <v>2.5688015963877162</v>
      </c>
      <c r="AP25" s="23">
        <v>2.5485328705327293</v>
      </c>
      <c r="AQ25" s="23">
        <v>2.658923923036423</v>
      </c>
      <c r="AR25" s="23">
        <v>2.6253103495815822</v>
      </c>
      <c r="AS25" s="23">
        <v>2.7497521317170226</v>
      </c>
      <c r="AT25" s="23">
        <v>3.0193994896160681</v>
      </c>
      <c r="AU25" s="23">
        <v>3.0059097054753474</v>
      </c>
      <c r="AV25" s="23">
        <v>2.9536088522276032</v>
      </c>
      <c r="AW25" s="23">
        <v>3.0689504512354837</v>
      </c>
      <c r="AX25" s="23">
        <v>3.0729976440737339</v>
      </c>
      <c r="AY25" s="23">
        <v>3.0595864940604613</v>
      </c>
      <c r="AZ25" s="23">
        <v>3.0228618530910314</v>
      </c>
      <c r="BA25" s="23">
        <v>2.9810435197221228</v>
      </c>
      <c r="BB25" s="23">
        <v>2.9690130026319652</v>
      </c>
      <c r="BC25" s="23">
        <v>2.9459437980001701</v>
      </c>
      <c r="BD25" s="23">
        <v>2.9334970557460158</v>
      </c>
      <c r="BE25" s="23">
        <v>2.9107458114007794</v>
      </c>
      <c r="BF25" s="23">
        <v>2.8952946414288929</v>
      </c>
      <c r="BG25" s="23">
        <v>2.8636573211920933</v>
      </c>
      <c r="BH25" s="23">
        <v>2.8655709944410015</v>
      </c>
      <c r="BI25" s="23">
        <v>2.8490689107508063</v>
      </c>
      <c r="BJ25" s="23">
        <v>2.771627473897599</v>
      </c>
      <c r="BK25" s="23">
        <v>2.7635929778548944</v>
      </c>
      <c r="BL25" s="23">
        <v>2.7500549940044388</v>
      </c>
      <c r="BM25" s="23">
        <v>2.7384747583248958</v>
      </c>
      <c r="BN25" s="23">
        <v>2.7339664046747076</v>
      </c>
      <c r="BO25" s="23"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  <c r="CL25" s="23">
        <v>1.8908972573082845</v>
      </c>
      <c r="CM25" s="23">
        <v>1.8434768812617852</v>
      </c>
      <c r="CN25" s="23">
        <v>1.8367598962467448</v>
      </c>
      <c r="CO25" s="23">
        <v>1.8215528651906585</v>
      </c>
    </row>
    <row r="26" spans="2:93" x14ac:dyDescent="0.25">
      <c r="B26" s="185"/>
      <c r="C26" s="22" t="s">
        <v>10</v>
      </c>
      <c r="D26" s="23">
        <f t="shared" ref="D26:AB26" si="24">+(D24/D42)*100</f>
        <v>0</v>
      </c>
      <c r="E26" s="23">
        <f t="shared" si="24"/>
        <v>0</v>
      </c>
      <c r="F26" s="23">
        <f t="shared" si="24"/>
        <v>0</v>
      </c>
      <c r="G26" s="23">
        <f t="shared" si="24"/>
        <v>0</v>
      </c>
      <c r="H26" s="23">
        <f t="shared" si="24"/>
        <v>0</v>
      </c>
      <c r="I26" s="23">
        <f t="shared" si="24"/>
        <v>0</v>
      </c>
      <c r="J26" s="23">
        <f t="shared" si="24"/>
        <v>0</v>
      </c>
      <c r="K26" s="23">
        <f t="shared" si="24"/>
        <v>0</v>
      </c>
      <c r="L26" s="23">
        <f t="shared" si="24"/>
        <v>0</v>
      </c>
      <c r="M26" s="23">
        <f t="shared" si="24"/>
        <v>0</v>
      </c>
      <c r="N26" s="23">
        <f t="shared" si="24"/>
        <v>0</v>
      </c>
      <c r="O26" s="23">
        <f t="shared" si="24"/>
        <v>0</v>
      </c>
      <c r="P26" s="23">
        <f t="shared" si="24"/>
        <v>0</v>
      </c>
      <c r="Q26" s="23">
        <f t="shared" si="24"/>
        <v>0</v>
      </c>
      <c r="R26" s="23">
        <f t="shared" si="24"/>
        <v>0</v>
      </c>
      <c r="S26" s="23">
        <f t="shared" si="24"/>
        <v>0.25072417110348721</v>
      </c>
      <c r="T26" s="23">
        <f t="shared" si="24"/>
        <v>0.26704186226136417</v>
      </c>
      <c r="U26" s="23">
        <f t="shared" si="24"/>
        <v>0.26704186226136417</v>
      </c>
      <c r="V26" s="23">
        <f t="shared" si="24"/>
        <v>0.40783302788137671</v>
      </c>
      <c r="W26" s="23">
        <f t="shared" si="24"/>
        <v>0.4078330278813766</v>
      </c>
      <c r="X26" s="23">
        <f t="shared" si="24"/>
        <v>0.4078330278813766</v>
      </c>
      <c r="Y26" s="23">
        <f t="shared" si="24"/>
        <v>0.4078330278813766</v>
      </c>
      <c r="Z26" s="23">
        <f t="shared" si="24"/>
        <v>0.52731531596674308</v>
      </c>
      <c r="AA26" s="23">
        <f t="shared" si="24"/>
        <v>0.57429800443698276</v>
      </c>
      <c r="AB26" s="23">
        <f t="shared" si="24"/>
        <v>0.57429800443698276</v>
      </c>
      <c r="AC26" s="23">
        <f t="shared" ref="AC26:AE26" si="25">+(AC24/AC42)*100</f>
        <v>0.57429800443698276</v>
      </c>
      <c r="AD26" s="23">
        <f t="shared" si="25"/>
        <v>0.57429800443698276</v>
      </c>
      <c r="AE26" s="23">
        <f t="shared" si="25"/>
        <v>0.57815759808675793</v>
      </c>
      <c r="AF26" s="23">
        <v>0.62431503856962989</v>
      </c>
      <c r="AG26" s="23">
        <v>0.62431503856962989</v>
      </c>
      <c r="AH26" s="23">
        <v>0.66303003194417687</v>
      </c>
      <c r="AI26" s="23">
        <v>0.66303003194417687</v>
      </c>
      <c r="AJ26" s="23">
        <v>0.66303003194417687</v>
      </c>
      <c r="AK26" s="23">
        <v>0.70777591818867536</v>
      </c>
      <c r="AL26" s="23">
        <v>0.76271918911647563</v>
      </c>
      <c r="AM26" s="23">
        <v>0.76271918911647563</v>
      </c>
      <c r="AN26" s="23">
        <v>0.80643986714771143</v>
      </c>
      <c r="AO26" s="23">
        <v>0.85580266466105759</v>
      </c>
      <c r="AP26" s="23">
        <v>0.85580266466105759</v>
      </c>
      <c r="AQ26" s="23">
        <v>0.90003149338477828</v>
      </c>
      <c r="AR26" s="23">
        <v>0.86335850263678027</v>
      </c>
      <c r="AS26" s="23">
        <v>0.91055267689881281</v>
      </c>
      <c r="AT26" s="23">
        <v>1.0112914029248601</v>
      </c>
      <c r="AU26" s="23">
        <v>1.0112914029248603</v>
      </c>
      <c r="AV26" s="23">
        <v>1.0112914029248603</v>
      </c>
      <c r="AW26" s="23">
        <v>1.0563670764382815</v>
      </c>
      <c r="AX26" s="23">
        <v>1.0563670764382815</v>
      </c>
      <c r="AY26" s="23">
        <v>1.0563670764382815</v>
      </c>
      <c r="AZ26" s="23">
        <v>1.0563670764382815</v>
      </c>
      <c r="BA26" s="23">
        <v>1.0563670764382815</v>
      </c>
      <c r="BB26" s="23">
        <v>1.0563670764382815</v>
      </c>
      <c r="BC26" s="23">
        <v>1.0563670764382815</v>
      </c>
      <c r="BD26" s="23">
        <v>1.0267101186286189</v>
      </c>
      <c r="BE26" s="23">
        <v>1.0267101186286189</v>
      </c>
      <c r="BF26" s="23">
        <v>1.0267101186286189</v>
      </c>
      <c r="BG26" s="23">
        <v>1.0267101186286189</v>
      </c>
      <c r="BH26" s="23">
        <v>1.0267101186286189</v>
      </c>
      <c r="BI26" s="23">
        <v>1.0267101186286189</v>
      </c>
      <c r="BJ26" s="23">
        <v>1.0267101186286189</v>
      </c>
      <c r="BK26" s="23">
        <v>1.0267101186286189</v>
      </c>
      <c r="BL26" s="23">
        <v>1.0267101186286189</v>
      </c>
      <c r="BM26" s="23">
        <v>1.0267101186286189</v>
      </c>
      <c r="BN26" s="23">
        <v>1.0267101186286189</v>
      </c>
      <c r="BO26" s="23">
        <v>1.0267101186286189</v>
      </c>
      <c r="BP26" s="23">
        <v>0.98068104657142896</v>
      </c>
      <c r="BQ26" s="23">
        <v>0.98068104657142896</v>
      </c>
      <c r="BR26" s="23">
        <v>0.98068104657142896</v>
      </c>
      <c r="BS26" s="23">
        <v>0.98068104657142896</v>
      </c>
      <c r="BT26" s="23">
        <v>0.98068104657142896</v>
      </c>
      <c r="BU26" s="23">
        <v>0.98068104657142896</v>
      </c>
      <c r="BV26" s="23">
        <v>0.98068104657142896</v>
      </c>
      <c r="BW26" s="23">
        <v>0.98068104657142896</v>
      </c>
      <c r="BX26" s="23">
        <v>0.98068104657142896</v>
      </c>
      <c r="BY26" s="23">
        <v>0.98068104657142896</v>
      </c>
      <c r="BZ26" s="23">
        <v>0.93164699422074382</v>
      </c>
      <c r="CA26" s="23">
        <v>0.93164699422074382</v>
      </c>
      <c r="CB26" s="23">
        <v>0.84739023733260088</v>
      </c>
      <c r="CC26" s="23">
        <v>0.84739023733260088</v>
      </c>
      <c r="CD26" s="23">
        <v>0.84739023733260088</v>
      </c>
      <c r="CE26" s="23">
        <v>0.84739023733260088</v>
      </c>
      <c r="CF26" s="23">
        <v>0.8027907511360286</v>
      </c>
      <c r="CG26" s="23">
        <v>0.8027907511360286</v>
      </c>
      <c r="CH26" s="23">
        <v>0.8027907511360286</v>
      </c>
      <c r="CI26" s="23">
        <v>0.8027907511360286</v>
      </c>
      <c r="CJ26" s="23">
        <v>0.8027907511360286</v>
      </c>
      <c r="CK26" s="23">
        <v>0.8027907511360286</v>
      </c>
      <c r="CL26" s="23">
        <v>0.7581912649394561</v>
      </c>
      <c r="CM26" s="23">
        <v>0.7581912649394561</v>
      </c>
      <c r="CN26" s="23">
        <v>0.62577265623234624</v>
      </c>
      <c r="CO26" s="23">
        <v>0.62577265623234624</v>
      </c>
    </row>
    <row r="27" spans="2:93" x14ac:dyDescent="0.25">
      <c r="B27" s="185"/>
      <c r="C27" s="27" t="s">
        <v>102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1933.0430144627612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1932.5299011749037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  <c r="CL27" s="32">
        <v>2836.45926216726</v>
      </c>
      <c r="CM27" s="32">
        <v>3062.4212880351561</v>
      </c>
      <c r="CN27" s="32">
        <v>3026.4083259789545</v>
      </c>
      <c r="CO27" s="32">
        <v>3112.2142969067177</v>
      </c>
    </row>
    <row r="28" spans="2:93" x14ac:dyDescent="0.25">
      <c r="B28" s="185"/>
      <c r="C28" s="22" t="s">
        <v>4</v>
      </c>
      <c r="D28" s="23">
        <f t="shared" ref="D28:AE28" si="26">+(D27/D10)*100</f>
        <v>11.019547410533384</v>
      </c>
      <c r="E28" s="23">
        <f t="shared" si="26"/>
        <v>10.889169016629431</v>
      </c>
      <c r="F28" s="23">
        <f t="shared" si="26"/>
        <v>12.492332486286401</v>
      </c>
      <c r="G28" s="23">
        <f t="shared" si="26"/>
        <v>14.195777330154028</v>
      </c>
      <c r="H28" s="23">
        <f t="shared" si="26"/>
        <v>14.527499095947253</v>
      </c>
      <c r="I28" s="23">
        <f t="shared" si="26"/>
        <v>18.303417547024971</v>
      </c>
      <c r="J28" s="23">
        <f t="shared" si="26"/>
        <v>17.599219792802046</v>
      </c>
      <c r="K28" s="23">
        <f t="shared" si="26"/>
        <v>16.674489550234529</v>
      </c>
      <c r="L28" s="23">
        <f t="shared" si="26"/>
        <v>37.616745884540684</v>
      </c>
      <c r="M28" s="23">
        <f t="shared" si="26"/>
        <v>35.93857967051521</v>
      </c>
      <c r="N28" s="23">
        <f t="shared" si="26"/>
        <v>31.819612338147863</v>
      </c>
      <c r="O28" s="23">
        <f t="shared" si="26"/>
        <v>26.89471857765265</v>
      </c>
      <c r="P28" s="23">
        <f t="shared" si="26"/>
        <v>23.506614809071287</v>
      </c>
      <c r="Q28" s="23">
        <f t="shared" si="26"/>
        <v>21.991206510733441</v>
      </c>
      <c r="R28" s="23">
        <f t="shared" si="26"/>
        <v>20.377246134035982</v>
      </c>
      <c r="S28" s="23">
        <f t="shared" si="26"/>
        <v>18.293463062535729</v>
      </c>
      <c r="T28" s="23">
        <f t="shared" si="26"/>
        <v>17.084543166515818</v>
      </c>
      <c r="U28" s="23">
        <f t="shared" si="26"/>
        <v>16.578297688333183</v>
      </c>
      <c r="V28" s="23">
        <f t="shared" si="26"/>
        <v>16.302210371145552</v>
      </c>
      <c r="W28" s="23">
        <f t="shared" si="26"/>
        <v>15.13301536104073</v>
      </c>
      <c r="X28" s="23">
        <f t="shared" si="26"/>
        <v>14.275696250149458</v>
      </c>
      <c r="Y28" s="23">
        <f t="shared" si="26"/>
        <v>14.095462436706093</v>
      </c>
      <c r="Z28" s="23">
        <f t="shared" si="26"/>
        <v>13.922523764536948</v>
      </c>
      <c r="AA28" s="23">
        <f t="shared" si="26"/>
        <v>13.952079455903544</v>
      </c>
      <c r="AB28" s="23">
        <f t="shared" si="26"/>
        <v>14.314079031456117</v>
      </c>
      <c r="AC28" s="23">
        <f t="shared" si="26"/>
        <v>14.130693093724656</v>
      </c>
      <c r="AD28" s="23">
        <f t="shared" si="26"/>
        <v>14.184428740710342</v>
      </c>
      <c r="AE28" s="23">
        <f t="shared" si="26"/>
        <v>14.119534104706148</v>
      </c>
      <c r="AF28" s="23">
        <v>13.797739572047037</v>
      </c>
      <c r="AG28" s="23">
        <v>14.52691349817977</v>
      </c>
      <c r="AH28" s="23">
        <v>15.151449679122408</v>
      </c>
      <c r="AI28" s="23">
        <v>14.714351898673081</v>
      </c>
      <c r="AJ28" s="23">
        <v>14.588865929157377</v>
      </c>
      <c r="AK28" s="23">
        <v>14.74468248373465</v>
      </c>
      <c r="AL28" s="23">
        <v>14.498843716748096</v>
      </c>
      <c r="AM28" s="23">
        <v>14.710715023461832</v>
      </c>
      <c r="AN28" s="23">
        <v>14.765323657250089</v>
      </c>
      <c r="AO28" s="23">
        <v>14.873609340733621</v>
      </c>
      <c r="AP28" s="23">
        <v>13.885237791291482</v>
      </c>
      <c r="AQ28" s="23">
        <v>13.346699658432632</v>
      </c>
      <c r="AR28" s="23">
        <v>12.883025041871685</v>
      </c>
      <c r="AS28" s="23">
        <v>12.994684256121428</v>
      </c>
      <c r="AT28" s="23">
        <v>13.495021843314184</v>
      </c>
      <c r="AU28" s="23">
        <v>13.656482853095762</v>
      </c>
      <c r="AV28" s="23">
        <v>13.359992592375502</v>
      </c>
      <c r="AW28" s="23">
        <v>13.373596114379929</v>
      </c>
      <c r="AX28" s="23">
        <v>13.103748111424446</v>
      </c>
      <c r="AY28" s="23">
        <v>13.153472689213054</v>
      </c>
      <c r="AZ28" s="23">
        <v>12.581657046836787</v>
      </c>
      <c r="BA28" s="23">
        <v>11.875696297033633</v>
      </c>
      <c r="BB28" s="23">
        <v>12.02315348901138</v>
      </c>
      <c r="BC28" s="23">
        <v>11.49613475399206</v>
      </c>
      <c r="BD28" s="23">
        <v>11.512766792900049</v>
      </c>
      <c r="BE28" s="23">
        <v>11.867625340694357</v>
      </c>
      <c r="BF28" s="23">
        <v>12.045415297858106</v>
      </c>
      <c r="BG28" s="23">
        <v>12.059998325411602</v>
      </c>
      <c r="BH28" s="23">
        <v>12.049522079861994</v>
      </c>
      <c r="BI28" s="23">
        <v>12.451440376805186</v>
      </c>
      <c r="BJ28" s="23">
        <v>12.076562878265689</v>
      </c>
      <c r="BK28" s="23">
        <v>12.306921860346918</v>
      </c>
      <c r="BL28" s="23">
        <v>12.197967792133831</v>
      </c>
      <c r="BM28" s="23">
        <v>12.176783488854632</v>
      </c>
      <c r="BN28" s="23">
        <v>12.098818023315133</v>
      </c>
      <c r="BO28" s="23"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  <c r="CL28" s="23">
        <v>14.228452258725035</v>
      </c>
      <c r="CM28" s="23">
        <v>14.97668892046384</v>
      </c>
      <c r="CN28" s="23">
        <v>14.746640403153005</v>
      </c>
      <c r="CO28" s="23">
        <v>15.039190200985386</v>
      </c>
    </row>
    <row r="29" spans="2:93" x14ac:dyDescent="0.25">
      <c r="B29" s="185"/>
      <c r="C29" s="22" t="s">
        <v>1</v>
      </c>
      <c r="D29" s="23">
        <f t="shared" ref="D29:P29" si="27">+(D27/D103)*100</f>
        <v>2.8162913649209171</v>
      </c>
      <c r="E29" s="23">
        <f t="shared" si="27"/>
        <v>2.3735970601808387</v>
      </c>
      <c r="F29" s="23">
        <f t="shared" si="27"/>
        <v>2.2278350899761077</v>
      </c>
      <c r="G29" s="23">
        <f t="shared" si="27"/>
        <v>1.9671405819335279</v>
      </c>
      <c r="H29" s="23">
        <f t="shared" si="27"/>
        <v>1.5147560375654738</v>
      </c>
      <c r="I29" s="23">
        <f t="shared" si="27"/>
        <v>2.2131306507728929</v>
      </c>
      <c r="J29" s="23">
        <f t="shared" si="27"/>
        <v>1.8348377077918101</v>
      </c>
      <c r="K29" s="23">
        <f t="shared" si="27"/>
        <v>1.3539759998970311</v>
      </c>
      <c r="L29" s="23">
        <f t="shared" si="27"/>
        <v>4.0442337489797717</v>
      </c>
      <c r="M29" s="23">
        <f t="shared" si="27"/>
        <v>3.9032656954952247</v>
      </c>
      <c r="N29" s="23">
        <f t="shared" si="27"/>
        <v>4.2867967331676855</v>
      </c>
      <c r="O29" s="23">
        <f t="shared" si="27"/>
        <v>4.0448496995141117</v>
      </c>
      <c r="P29" s="23">
        <f t="shared" si="27"/>
        <v>4.073503771178574</v>
      </c>
      <c r="Q29" s="23">
        <f t="shared" ref="Q29:R29" si="28">+(Q27/Q42)*100</f>
        <v>4.0002948847885262</v>
      </c>
      <c r="R29" s="23">
        <f t="shared" si="28"/>
        <v>4.0266021293401284</v>
      </c>
      <c r="S29" s="25">
        <f>+(S27/S42)*100</f>
        <v>4.1815393561618448</v>
      </c>
      <c r="T29" s="25">
        <f t="shared" ref="T29:AB29" si="29">+(T27/T42)*100</f>
        <v>4.4023792737123983</v>
      </c>
      <c r="U29" s="25">
        <f t="shared" si="29"/>
        <v>4.3274900881140139</v>
      </c>
      <c r="V29" s="25">
        <f t="shared" si="29"/>
        <v>4.3035849282519338</v>
      </c>
      <c r="W29" s="25">
        <f t="shared" si="29"/>
        <v>4.4832817724574241</v>
      </c>
      <c r="X29" s="25">
        <f t="shared" si="29"/>
        <v>4.263650529966335</v>
      </c>
      <c r="Y29" s="25">
        <f t="shared" si="29"/>
        <v>4.2111294241339481</v>
      </c>
      <c r="Z29" s="25">
        <f t="shared" si="29"/>
        <v>4.1875361181276656</v>
      </c>
      <c r="AA29" s="25">
        <f t="shared" si="29"/>
        <v>4.2087848836668753</v>
      </c>
      <c r="AB29" s="25">
        <f t="shared" si="29"/>
        <v>4.3398396795471852</v>
      </c>
      <c r="AC29" s="25">
        <f t="shared" ref="AC29:AE29" si="30">+(AC27/AC42)*100</f>
        <v>4.4151201999471841</v>
      </c>
      <c r="AD29" s="25">
        <f t="shared" si="30"/>
        <v>4.4986833522472685</v>
      </c>
      <c r="AE29" s="25">
        <f t="shared" si="30"/>
        <v>4.7706932001128939</v>
      </c>
      <c r="AF29" s="25">
        <v>4.3820742514774569</v>
      </c>
      <c r="AG29" s="25">
        <v>4.661870131623429</v>
      </c>
      <c r="AH29" s="25">
        <v>4.908603057189949</v>
      </c>
      <c r="AI29" s="25">
        <v>4.7617381563287857</v>
      </c>
      <c r="AJ29" s="25">
        <v>4.7074747332362339</v>
      </c>
      <c r="AK29" s="25">
        <v>4.8001522831699894</v>
      </c>
      <c r="AL29" s="25">
        <v>4.7392370891073012</v>
      </c>
      <c r="AM29" s="25">
        <v>4.8231139370617289</v>
      </c>
      <c r="AN29" s="25">
        <v>4.8802613987194228</v>
      </c>
      <c r="AO29" s="25">
        <v>4.9551800827385595</v>
      </c>
      <c r="AP29" s="25">
        <v>4.6626918721106057</v>
      </c>
      <c r="AQ29" s="25">
        <v>4.517786282361671</v>
      </c>
      <c r="AR29" s="25">
        <v>4.2367064188640384</v>
      </c>
      <c r="AS29" s="25">
        <v>4.3030585914948549</v>
      </c>
      <c r="AT29" s="25">
        <v>4.519905239224296</v>
      </c>
      <c r="AU29" s="25">
        <v>4.5945104998895898</v>
      </c>
      <c r="AV29" s="25">
        <v>4.5743516923777241</v>
      </c>
      <c r="AW29" s="25">
        <v>4.6033413876481886</v>
      </c>
      <c r="AX29" s="25">
        <v>4.5045163342523402</v>
      </c>
      <c r="AY29" s="25">
        <v>4.5414292149245554</v>
      </c>
      <c r="AZ29" s="25">
        <v>4.3967766035108422</v>
      </c>
      <c r="BA29" s="25">
        <v>4.2082896458806918</v>
      </c>
      <c r="BB29" s="25">
        <v>4.2778066278243436</v>
      </c>
      <c r="BC29" s="25">
        <v>4.1223251674587491</v>
      </c>
      <c r="BD29" s="25">
        <v>4.0294140185104173</v>
      </c>
      <c r="BE29" s="25">
        <v>4.1860786928421376</v>
      </c>
      <c r="BF29" s="25">
        <v>4.2714650151431259</v>
      </c>
      <c r="BG29" s="25">
        <v>4.3238840833755265</v>
      </c>
      <c r="BH29" s="25">
        <v>4.3172429746227943</v>
      </c>
      <c r="BI29" s="25">
        <v>4.4870869139482812</v>
      </c>
      <c r="BJ29" s="25">
        <v>4.4735915710684857</v>
      </c>
      <c r="BK29" s="25">
        <v>4.5721787920440198</v>
      </c>
      <c r="BL29" s="25">
        <v>4.5540096420593912</v>
      </c>
      <c r="BM29" s="25">
        <v>4.5653248335961809</v>
      </c>
      <c r="BN29" s="25">
        <v>4.543574078578315</v>
      </c>
      <c r="BO29" s="25">
        <v>5.1571361903238371</v>
      </c>
      <c r="BP29" s="25">
        <v>4.9244266158230872</v>
      </c>
      <c r="BQ29" s="25">
        <v>4.9235818510154221</v>
      </c>
      <c r="BR29" s="25">
        <v>5.099834250480292</v>
      </c>
      <c r="BS29" s="25">
        <v>5.0939235841046333</v>
      </c>
      <c r="BT29" s="25">
        <v>5.1343267216005861</v>
      </c>
      <c r="BU29" s="25">
        <v>5.2286647205386405</v>
      </c>
      <c r="BV29" s="25">
        <v>5.2558590084156505</v>
      </c>
      <c r="BW29" s="25">
        <v>5.1687088623146522</v>
      </c>
      <c r="BX29" s="25">
        <v>5.2314960657755778</v>
      </c>
      <c r="BY29" s="25">
        <v>5.196270077374316</v>
      </c>
      <c r="BZ29" s="25">
        <v>5.2435891543372852</v>
      </c>
      <c r="CA29" s="25">
        <v>5.2211510699238479</v>
      </c>
      <c r="CB29" s="25">
        <v>4.671939691640759</v>
      </c>
      <c r="CC29" s="25">
        <v>4.6423939314218385</v>
      </c>
      <c r="CD29" s="25">
        <v>4.6448675673259991</v>
      </c>
      <c r="CE29" s="25">
        <v>4.7191681305782041</v>
      </c>
      <c r="CF29" s="25">
        <v>4.7627887334626102</v>
      </c>
      <c r="CG29" s="25">
        <v>4.781041062022247</v>
      </c>
      <c r="CH29" s="25">
        <v>5.1521465714441765</v>
      </c>
      <c r="CI29" s="25">
        <v>5.2426137616585322</v>
      </c>
      <c r="CJ29" s="25">
        <v>5.5941020010352638</v>
      </c>
      <c r="CK29" s="25">
        <v>5.6260879082302635</v>
      </c>
      <c r="CL29" s="25">
        <v>5.705168895072644</v>
      </c>
      <c r="CM29" s="25">
        <v>6.1596621214143177</v>
      </c>
      <c r="CN29" s="25">
        <v>5.0240885346206552</v>
      </c>
      <c r="CO29" s="25">
        <v>5.1665335546926645</v>
      </c>
    </row>
    <row r="30" spans="2:93" x14ac:dyDescent="0.25">
      <c r="B30" s="185"/>
      <c r="C30" s="30" t="s">
        <v>103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  <c r="CL30" s="31">
        <v>562.49447308205697</v>
      </c>
      <c r="CM30" s="31">
        <v>597.2678478587103</v>
      </c>
      <c r="CN30" s="31">
        <v>589.86904246394295</v>
      </c>
      <c r="CO30" s="31">
        <v>607.96785126935379</v>
      </c>
    </row>
    <row r="31" spans="2:93" x14ac:dyDescent="0.25">
      <c r="B31" s="185"/>
      <c r="C31" s="22" t="s">
        <v>9</v>
      </c>
      <c r="D31" s="23">
        <f>+(D30/D10)*100</f>
        <v>5.6958575434604004</v>
      </c>
      <c r="E31" s="23">
        <f t="shared" ref="E31:AE31" si="31">+(E30/E10)*100</f>
        <v>6.2366754067868619</v>
      </c>
      <c r="F31" s="23">
        <f t="shared" si="31"/>
        <v>6.7309748584189446</v>
      </c>
      <c r="G31" s="23">
        <f t="shared" si="31"/>
        <v>6.8994107919130476</v>
      </c>
      <c r="H31" s="23">
        <f t="shared" si="31"/>
        <v>6.8666716316725438</v>
      </c>
      <c r="I31" s="23">
        <f t="shared" si="31"/>
        <v>6.9285206757023374</v>
      </c>
      <c r="J31" s="23">
        <f t="shared" si="31"/>
        <v>6.8792846551295677</v>
      </c>
      <c r="K31" s="23">
        <f t="shared" si="31"/>
        <v>7.4378811171899191</v>
      </c>
      <c r="L31" s="23">
        <f t="shared" si="31"/>
        <v>25.494145521874767</v>
      </c>
      <c r="M31" s="23">
        <f t="shared" si="31"/>
        <v>20.494238850887143</v>
      </c>
      <c r="N31" s="23">
        <f t="shared" si="31"/>
        <v>15.710986760517001</v>
      </c>
      <c r="O31" s="23">
        <f t="shared" si="31"/>
        <v>12.377573271122021</v>
      </c>
      <c r="P31" s="23">
        <f t="shared" si="31"/>
        <v>10.802412131122953</v>
      </c>
      <c r="Q31" s="23">
        <f t="shared" si="31"/>
        <v>9.8036211196399758</v>
      </c>
      <c r="R31" s="23">
        <f t="shared" si="31"/>
        <v>8.1944922377355649</v>
      </c>
      <c r="S31" s="23">
        <f t="shared" si="31"/>
        <v>6.8699107817637728</v>
      </c>
      <c r="T31" s="23">
        <f t="shared" si="31"/>
        <v>6.4137163646503268</v>
      </c>
      <c r="U31" s="23">
        <f t="shared" si="31"/>
        <v>6.3515803252590333</v>
      </c>
      <c r="V31" s="23">
        <f t="shared" si="31"/>
        <v>6.2295876371333865</v>
      </c>
      <c r="W31" s="23">
        <f t="shared" si="31"/>
        <v>5.604432006072062</v>
      </c>
      <c r="X31" s="23">
        <f t="shared" si="31"/>
        <v>5.4361959314892054</v>
      </c>
      <c r="Y31" s="23">
        <f t="shared" si="31"/>
        <v>5.307161253641115</v>
      </c>
      <c r="Z31" s="23">
        <f t="shared" si="31"/>
        <v>5.1842426039917893</v>
      </c>
      <c r="AA31" s="23">
        <f t="shared" si="31"/>
        <v>5.1358081888985057</v>
      </c>
      <c r="AB31" s="23">
        <f t="shared" si="31"/>
        <v>5.0926429251947605</v>
      </c>
      <c r="AC31" s="23">
        <f t="shared" si="31"/>
        <v>4.9153091186808098</v>
      </c>
      <c r="AD31" s="23">
        <f t="shared" si="31"/>
        <v>4.8349146605076117</v>
      </c>
      <c r="AE31" s="23">
        <f t="shared" si="31"/>
        <v>4.6605522718201797</v>
      </c>
      <c r="AF31" s="23">
        <v>4.4183991131906639</v>
      </c>
      <c r="AG31" s="23">
        <v>4.590196482946781</v>
      </c>
      <c r="AH31" s="23">
        <v>4.7699717833372599</v>
      </c>
      <c r="AI31" s="23">
        <v>4.574899981106924</v>
      </c>
      <c r="AJ31" s="23">
        <v>4.4679306934096461</v>
      </c>
      <c r="AK31" s="23">
        <v>4.4352123486124277</v>
      </c>
      <c r="AL31" s="23">
        <v>4.3130336283987987</v>
      </c>
      <c r="AM31" s="23">
        <v>4.2978825166199188</v>
      </c>
      <c r="AN31" s="23">
        <v>4.2677249822847996</v>
      </c>
      <c r="AO31" s="23">
        <v>4.2396853448088878</v>
      </c>
      <c r="AP31" s="23">
        <v>4.2470501581411337</v>
      </c>
      <c r="AQ31" s="23">
        <v>4.1842701586982241</v>
      </c>
      <c r="AR31" s="23">
        <v>4.0365188323133099</v>
      </c>
      <c r="AS31" s="23">
        <v>4.036085422059668</v>
      </c>
      <c r="AT31" s="23">
        <v>4.0305716298055065</v>
      </c>
      <c r="AU31" s="23">
        <v>4.0733107833904745</v>
      </c>
      <c r="AV31" s="23">
        <v>3.9838279428606489</v>
      </c>
      <c r="AW31" s="23">
        <v>3.9690378311393411</v>
      </c>
      <c r="AX31" s="23">
        <v>3.9596886586324551</v>
      </c>
      <c r="AY31" s="23">
        <v>3.9246375478019604</v>
      </c>
      <c r="AZ31" s="23">
        <v>3.7751205288236869</v>
      </c>
      <c r="BA31" s="23">
        <v>3.6310913762312156</v>
      </c>
      <c r="BB31" s="23">
        <v>3.6422817344306835</v>
      </c>
      <c r="BC31" s="23">
        <v>3.551579692911587</v>
      </c>
      <c r="BD31" s="23">
        <v>3.555932004510113</v>
      </c>
      <c r="BE31" s="23">
        <v>3.5656154682928767</v>
      </c>
      <c r="BF31" s="23">
        <v>3.5635208398644656</v>
      </c>
      <c r="BG31" s="23">
        <v>3.5068511425181215</v>
      </c>
      <c r="BH31" s="23">
        <v>3.4885531959823544</v>
      </c>
      <c r="BI31" s="23">
        <v>3.4725496517412489</v>
      </c>
      <c r="BJ31" s="23">
        <v>3.3674416200077375</v>
      </c>
      <c r="BK31" s="23">
        <v>3.3606675520219365</v>
      </c>
      <c r="BL31" s="23">
        <v>3.3382548934664689</v>
      </c>
      <c r="BM31" s="23">
        <v>3.2473980961886832</v>
      </c>
      <c r="BN31" s="23">
        <v>3.2613802946436321</v>
      </c>
      <c r="BO31" s="23"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  <c r="CL31" s="23">
        <v>2.8216254901999003</v>
      </c>
      <c r="CM31" s="23">
        <v>2.9209223415874264</v>
      </c>
      <c r="CN31" s="23">
        <v>2.8742277040075939</v>
      </c>
      <c r="CO31" s="23">
        <v>2.9378902861579714</v>
      </c>
    </row>
    <row r="32" spans="2:93" x14ac:dyDescent="0.25">
      <c r="B32" s="185"/>
      <c r="C32" s="22" t="s">
        <v>10</v>
      </c>
      <c r="D32" s="23">
        <f t="shared" ref="D32:P32" si="32">+(D30/D103)*100</f>
        <v>1.4557035618480763</v>
      </c>
      <c r="E32" s="23">
        <f t="shared" si="32"/>
        <v>1.3594567582011485</v>
      </c>
      <c r="F32" s="23">
        <f t="shared" si="32"/>
        <v>1.2003764705905942</v>
      </c>
      <c r="G32" s="23">
        <f t="shared" si="32"/>
        <v>0.95606676862795192</v>
      </c>
      <c r="H32" s="23">
        <f t="shared" si="32"/>
        <v>0.7159754231171982</v>
      </c>
      <c r="I32" s="23">
        <f t="shared" si="32"/>
        <v>0.8377518259918022</v>
      </c>
      <c r="J32" s="23">
        <f t="shared" si="32"/>
        <v>0.71721195805667304</v>
      </c>
      <c r="K32" s="23">
        <f t="shared" si="32"/>
        <v>0.60395926918319498</v>
      </c>
      <c r="L32" s="23">
        <f t="shared" si="32"/>
        <v>2.7409144862618247</v>
      </c>
      <c r="M32" s="23">
        <f t="shared" si="32"/>
        <v>2.225865913326075</v>
      </c>
      <c r="N32" s="23">
        <f t="shared" si="32"/>
        <v>2.1166130499673237</v>
      </c>
      <c r="O32" s="23">
        <f t="shared" si="32"/>
        <v>1.8615336457921576</v>
      </c>
      <c r="P32" s="23">
        <f t="shared" si="32"/>
        <v>1.8719695248068369</v>
      </c>
      <c r="Q32" s="23">
        <f t="shared" ref="Q32:AB32" si="33">+(Q30/Q42)*100</f>
        <v>1.783320774063005</v>
      </c>
      <c r="R32" s="23">
        <f t="shared" si="33"/>
        <v>1.6192551081872761</v>
      </c>
      <c r="S32" s="23">
        <f t="shared" si="33"/>
        <v>1.5703315555433091</v>
      </c>
      <c r="T32" s="23">
        <f t="shared" si="33"/>
        <v>1.6526992683389923</v>
      </c>
      <c r="U32" s="23">
        <f t="shared" si="33"/>
        <v>1.6579748667899561</v>
      </c>
      <c r="V32" s="23">
        <f t="shared" si="33"/>
        <v>1.6445352411746554</v>
      </c>
      <c r="W32" s="23">
        <f t="shared" si="33"/>
        <v>1.6603596347682479</v>
      </c>
      <c r="X32" s="23">
        <f t="shared" si="33"/>
        <v>1.6236013472234059</v>
      </c>
      <c r="Y32" s="23">
        <f t="shared" si="33"/>
        <v>1.5855558492094695</v>
      </c>
      <c r="Z32" s="23">
        <f t="shared" si="33"/>
        <v>1.5592864854466184</v>
      </c>
      <c r="AA32" s="23">
        <f t="shared" si="33"/>
        <v>1.5492681172842959</v>
      </c>
      <c r="AB32" s="23">
        <f t="shared" si="33"/>
        <v>1.544022063309594</v>
      </c>
      <c r="AC32" s="23">
        <f t="shared" ref="AC32:AE32" si="34">+(AC30/AC42)*100</f>
        <v>1.5357831661144632</v>
      </c>
      <c r="AD32" s="23">
        <f t="shared" si="34"/>
        <v>1.53342446779937</v>
      </c>
      <c r="AE32" s="23">
        <f t="shared" si="34"/>
        <v>1.5747024559778111</v>
      </c>
      <c r="AF32" s="23">
        <v>1.403255430758295</v>
      </c>
      <c r="AG32" s="23">
        <v>1.4730520619410181</v>
      </c>
      <c r="AH32" s="23">
        <v>1.5453239507940753</v>
      </c>
      <c r="AI32" s="23">
        <v>1.4804916962322463</v>
      </c>
      <c r="AJ32" s="23">
        <v>1.4416933400587746</v>
      </c>
      <c r="AK32" s="23">
        <v>1.4438896670051085</v>
      </c>
      <c r="AL32" s="23">
        <v>1.409801315029221</v>
      </c>
      <c r="AM32" s="23">
        <v>1.4091209728896867</v>
      </c>
      <c r="AN32" s="23">
        <v>1.4105761563288344</v>
      </c>
      <c r="AO32" s="23">
        <v>1.4124617566861115</v>
      </c>
      <c r="AP32" s="23">
        <v>1.426168319942676</v>
      </c>
      <c r="AQ32" s="23">
        <v>1.4163530167338818</v>
      </c>
      <c r="AR32" s="23">
        <v>1.3274479550528615</v>
      </c>
      <c r="AS32" s="23">
        <v>1.3365089685206972</v>
      </c>
      <c r="AT32" s="23">
        <v>1.3499646045887901</v>
      </c>
      <c r="AU32" s="23">
        <v>1.3704018351517637</v>
      </c>
      <c r="AV32" s="23">
        <v>1.3640299548493999</v>
      </c>
      <c r="AW32" s="23">
        <v>1.3661872215192332</v>
      </c>
      <c r="AX32" s="23">
        <v>1.3611740770423522</v>
      </c>
      <c r="AY32" s="23">
        <v>1.3550386303834743</v>
      </c>
      <c r="AZ32" s="23">
        <v>1.3192508391204749</v>
      </c>
      <c r="BA32" s="23">
        <v>1.2867190150069243</v>
      </c>
      <c r="BB32" s="23">
        <v>1.2959143338053059</v>
      </c>
      <c r="BC32" s="23">
        <v>1.2735381644026755</v>
      </c>
      <c r="BD32" s="23">
        <v>1.2445594117896324</v>
      </c>
      <c r="BE32" s="23">
        <v>1.257702911087675</v>
      </c>
      <c r="BF32" s="23">
        <v>1.2636720463196618</v>
      </c>
      <c r="BG32" s="23">
        <v>1.2573150865163052</v>
      </c>
      <c r="BH32" s="23">
        <v>1.2499194305908283</v>
      </c>
      <c r="BI32" s="23">
        <v>1.251391937706229</v>
      </c>
      <c r="BJ32" s="23">
        <v>1.2474210252690077</v>
      </c>
      <c r="BK32" s="23">
        <v>1.2485309554108155</v>
      </c>
      <c r="BL32" s="23">
        <v>1.2463096502273052</v>
      </c>
      <c r="BM32" s="23">
        <v>1.2175158724529198</v>
      </c>
      <c r="BN32" s="23">
        <v>1.2247744315662188</v>
      </c>
      <c r="BO32" s="23">
        <v>1.2492737232334088</v>
      </c>
      <c r="BP32" s="23">
        <v>1.1928783376360097</v>
      </c>
      <c r="BQ32" s="23">
        <v>1.1889249109110944</v>
      </c>
      <c r="BR32" s="23">
        <v>1.1738709771890201</v>
      </c>
      <c r="BS32" s="23">
        <v>1.1579663381833938</v>
      </c>
      <c r="BT32" s="23">
        <v>1.1535261794153899</v>
      </c>
      <c r="BU32" s="23">
        <v>1.1519197291057111</v>
      </c>
      <c r="BV32" s="23">
        <v>1.1452906834211145</v>
      </c>
      <c r="BW32" s="23">
        <v>1.1303343521214015</v>
      </c>
      <c r="BX32" s="23">
        <v>1.1135747877947082</v>
      </c>
      <c r="BY32" s="23">
        <v>1.1029584849923357</v>
      </c>
      <c r="BZ32" s="23">
        <v>1.1137461500530905</v>
      </c>
      <c r="CA32" s="23">
        <v>1.1090216680278782</v>
      </c>
      <c r="CB32" s="23">
        <v>1.002804869682967</v>
      </c>
      <c r="CC32" s="23">
        <v>0.99699060567661169</v>
      </c>
      <c r="CD32" s="23">
        <v>0.98815715105609392</v>
      </c>
      <c r="CE32" s="23">
        <v>0.98660213502565663</v>
      </c>
      <c r="CF32" s="23">
        <v>0.99248501516198839</v>
      </c>
      <c r="CG32" s="23">
        <v>1.014828247763748</v>
      </c>
      <c r="CH32" s="23">
        <v>1.0630883036276377</v>
      </c>
      <c r="CI32" s="23">
        <v>1.0780738431345767</v>
      </c>
      <c r="CJ32" s="23">
        <v>1.1281223614198794</v>
      </c>
      <c r="CK32" s="23">
        <v>1.1118567323490545</v>
      </c>
      <c r="CL32" s="23">
        <v>1.1313844743978532</v>
      </c>
      <c r="CM32" s="23">
        <v>1.2013265951251164</v>
      </c>
      <c r="CN32" s="23">
        <v>0.97923147637790642</v>
      </c>
      <c r="CO32" s="23">
        <v>1.0092769983350742</v>
      </c>
    </row>
    <row r="33" spans="2:93" x14ac:dyDescent="0.25">
      <c r="B33" s="185"/>
      <c r="C33" s="30" t="s">
        <v>104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  <c r="CL33" s="31">
        <v>34.014969450976906</v>
      </c>
      <c r="CM33" s="31">
        <v>36.117772833655984</v>
      </c>
      <c r="CN33" s="31">
        <v>35.670354856199658</v>
      </c>
      <c r="CO33" s="31">
        <v>36.764819705324172</v>
      </c>
    </row>
    <row r="34" spans="2:93" x14ac:dyDescent="0.25">
      <c r="B34" s="185"/>
      <c r="C34" s="22" t="s">
        <v>9</v>
      </c>
      <c r="D34" s="23">
        <f>+(D33/D10)*100</f>
        <v>0</v>
      </c>
      <c r="E34" s="23">
        <f t="shared" ref="E34:AE34" si="35">+(E33/E10)*100</f>
        <v>0</v>
      </c>
      <c r="F34" s="23">
        <f t="shared" si="35"/>
        <v>0</v>
      </c>
      <c r="G34" s="23">
        <f t="shared" si="35"/>
        <v>0.42947934807302496</v>
      </c>
      <c r="H34" s="23">
        <f t="shared" si="35"/>
        <v>0.78628966945704315</v>
      </c>
      <c r="I34" s="23">
        <f t="shared" si="35"/>
        <v>1.0398437037667745</v>
      </c>
      <c r="J34" s="23">
        <f t="shared" si="35"/>
        <v>1.2324151961540086</v>
      </c>
      <c r="K34" s="23">
        <f t="shared" si="35"/>
        <v>1.7034436561678283</v>
      </c>
      <c r="L34" s="23">
        <f t="shared" si="35"/>
        <v>1.4962342846596925</v>
      </c>
      <c r="M34" s="23">
        <f t="shared" si="35"/>
        <v>1.2393204587669884</v>
      </c>
      <c r="N34" s="23">
        <f t="shared" si="35"/>
        <v>0.95006930783785426</v>
      </c>
      <c r="O34" s="23">
        <f t="shared" si="35"/>
        <v>0.74849229075540591</v>
      </c>
      <c r="P34" s="23">
        <f t="shared" si="35"/>
        <v>0.65323969606970111</v>
      </c>
      <c r="Q34" s="23">
        <f t="shared" si="35"/>
        <v>0.5928411546274146</v>
      </c>
      <c r="R34" s="23">
        <f t="shared" si="35"/>
        <v>0.4955344745088377</v>
      </c>
      <c r="S34" s="23">
        <f t="shared" si="35"/>
        <v>0.4154348470167854</v>
      </c>
      <c r="T34" s="23">
        <f t="shared" si="35"/>
        <v>0.38784801744885034</v>
      </c>
      <c r="U34" s="23">
        <f t="shared" si="35"/>
        <v>0.38409054856187841</v>
      </c>
      <c r="V34" s="23">
        <f t="shared" si="35"/>
        <v>0.37671344930417405</v>
      </c>
      <c r="W34" s="23">
        <f t="shared" si="35"/>
        <v>0.33890925617825324</v>
      </c>
      <c r="X34" s="23">
        <f t="shared" si="35"/>
        <v>0.32873574299485647</v>
      </c>
      <c r="Y34" s="23">
        <f t="shared" si="35"/>
        <v>0.3209328029924946</v>
      </c>
      <c r="Z34" s="23">
        <f t="shared" si="35"/>
        <v>0.31349970931271504</v>
      </c>
      <c r="AA34" s="23">
        <f t="shared" si="35"/>
        <v>0.3105708002680681</v>
      </c>
      <c r="AB34" s="23">
        <f t="shared" si="35"/>
        <v>0.30796052550717795</v>
      </c>
      <c r="AC34" s="23">
        <f t="shared" si="35"/>
        <v>0.29723685745378975</v>
      </c>
      <c r="AD34" s="23">
        <f t="shared" si="35"/>
        <v>0.29237527183890277</v>
      </c>
      <c r="AE34" s="23">
        <f t="shared" si="35"/>
        <v>0.28183129032721749</v>
      </c>
      <c r="AF34" s="23">
        <v>0.26718788903634128</v>
      </c>
      <c r="AG34" s="23">
        <v>0.27757675961847067</v>
      </c>
      <c r="AH34" s="23">
        <v>0.28844806883741508</v>
      </c>
      <c r="AI34" s="23">
        <v>0.2766517548980888</v>
      </c>
      <c r="AJ34" s="23">
        <v>0.27018314546753025</v>
      </c>
      <c r="AK34" s="23">
        <v>0.26820461314050859</v>
      </c>
      <c r="AL34" s="23">
        <v>0.26081626421530985</v>
      </c>
      <c r="AM34" s="23">
        <v>0.25990005147195044</v>
      </c>
      <c r="AN34" s="23">
        <v>0.25807637558140317</v>
      </c>
      <c r="AO34" s="23">
        <v>0.25638077241052465</v>
      </c>
      <c r="AP34" s="23">
        <v>0.2568261348318403</v>
      </c>
      <c r="AQ34" s="23">
        <v>0.25302972461738577</v>
      </c>
      <c r="AR34" s="23">
        <v>0.24409495797730352</v>
      </c>
      <c r="AS34" s="23">
        <v>0.24406874894371688</v>
      </c>
      <c r="AT34" s="23">
        <v>0.24373532082298041</v>
      </c>
      <c r="AU34" s="23">
        <v>0.24631982800149138</v>
      </c>
      <c r="AV34" s="23">
        <v>0.24090865290081684</v>
      </c>
      <c r="AW34" s="23">
        <v>0.24001427042694071</v>
      </c>
      <c r="AX34" s="23">
        <v>0.23944891053020931</v>
      </c>
      <c r="AY34" s="23">
        <v>0.23732931198981949</v>
      </c>
      <c r="AZ34" s="23">
        <v>0.22828777100350439</v>
      </c>
      <c r="BA34" s="23">
        <v>0.21957809035786308</v>
      </c>
      <c r="BB34" s="23">
        <v>0.22025478979317445</v>
      </c>
      <c r="BC34" s="23">
        <v>0.21476988759580973</v>
      </c>
      <c r="BD34" s="23">
        <v>0.21503307906372546</v>
      </c>
      <c r="BE34" s="23">
        <v>0.21561865410581535</v>
      </c>
      <c r="BF34" s="23">
        <v>0.21549198846657242</v>
      </c>
      <c r="BG34" s="23">
        <v>0.21206507830784663</v>
      </c>
      <c r="BH34" s="23">
        <v>0.21095857127139631</v>
      </c>
      <c r="BI34" s="23">
        <v>0.2099908105297025</v>
      </c>
      <c r="BJ34" s="23">
        <v>0.20363475432015796</v>
      </c>
      <c r="BK34" s="23">
        <v>0.203225115245247</v>
      </c>
      <c r="BL34" s="23">
        <v>0.20186978477968312</v>
      </c>
      <c r="BM34" s="23">
        <v>0.19637552424609278</v>
      </c>
      <c r="BN34" s="23">
        <v>0.19722105087090852</v>
      </c>
      <c r="BO34" s="23"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  <c r="CL34" s="23">
        <v>0.1706283518224829</v>
      </c>
      <c r="CM34" s="23">
        <v>0.17663299636239851</v>
      </c>
      <c r="CN34" s="23">
        <v>0.17380929453631724</v>
      </c>
      <c r="CO34" s="23">
        <v>0.17765907598421338</v>
      </c>
    </row>
    <row r="35" spans="2:93" x14ac:dyDescent="0.25">
      <c r="B35" s="185"/>
      <c r="C35" s="22" t="s">
        <v>10</v>
      </c>
      <c r="D35" s="23">
        <f t="shared" ref="D35:P35" si="36">+(D33/D103)*100</f>
        <v>0</v>
      </c>
      <c r="E35" s="23">
        <f t="shared" si="36"/>
        <v>0</v>
      </c>
      <c r="F35" s="23">
        <f t="shared" si="36"/>
        <v>0</v>
      </c>
      <c r="G35" s="23">
        <f t="shared" si="36"/>
        <v>5.9513912838166212E-2</v>
      </c>
      <c r="H35" s="23">
        <f t="shared" si="36"/>
        <v>8.1985000736822036E-2</v>
      </c>
      <c r="I35" s="23">
        <f t="shared" si="36"/>
        <v>0.12573116287747649</v>
      </c>
      <c r="J35" s="23">
        <f t="shared" si="36"/>
        <v>0.12848762048439577</v>
      </c>
      <c r="K35" s="23">
        <f t="shared" si="36"/>
        <v>0.13832038580129424</v>
      </c>
      <c r="L35" s="23">
        <f t="shared" si="36"/>
        <v>0.16086243102937192</v>
      </c>
      <c r="M35" s="23">
        <f t="shared" si="36"/>
        <v>0.13460178662539896</v>
      </c>
      <c r="N35" s="23">
        <f t="shared" si="36"/>
        <v>0.12799508560446721</v>
      </c>
      <c r="O35" s="23">
        <f t="shared" si="36"/>
        <v>0.11257001290455124</v>
      </c>
      <c r="P35" s="23">
        <f t="shared" si="36"/>
        <v>0.113201087737933</v>
      </c>
      <c r="Q35" s="23">
        <f t="shared" ref="Q35:AB35" si="37">+(Q33/Q42)*100</f>
        <v>0.107840351423678</v>
      </c>
      <c r="R35" s="23">
        <f t="shared" si="37"/>
        <v>9.7919029740037217E-2</v>
      </c>
      <c r="S35" s="23">
        <f t="shared" si="37"/>
        <v>9.4960541740147078E-2</v>
      </c>
      <c r="T35" s="23">
        <f t="shared" si="37"/>
        <v>9.9941453319847676E-2</v>
      </c>
      <c r="U35" s="23">
        <f t="shared" si="37"/>
        <v>0.10026047746805292</v>
      </c>
      <c r="V35" s="23">
        <f t="shared" si="37"/>
        <v>9.94477611186243E-2</v>
      </c>
      <c r="W35" s="23">
        <f t="shared" si="37"/>
        <v>0.10040468832488995</v>
      </c>
      <c r="X35" s="23">
        <f t="shared" si="37"/>
        <v>9.8181853990079282E-2</v>
      </c>
      <c r="Y35" s="23">
        <f t="shared" si="37"/>
        <v>9.588117991305159E-2</v>
      </c>
      <c r="Z35" s="23">
        <f t="shared" si="37"/>
        <v>9.4292628116277519E-2</v>
      </c>
      <c r="AA35" s="23">
        <f t="shared" si="37"/>
        <v>9.3686800853437335E-2</v>
      </c>
      <c r="AB35" s="23">
        <f t="shared" si="37"/>
        <v>9.3369563308488807E-2</v>
      </c>
      <c r="AC35" s="23">
        <f t="shared" ref="AC35:AE35" si="38">+(AC33/AC42)*100</f>
        <v>9.2871343592894853E-2</v>
      </c>
      <c r="AD35" s="23">
        <f t="shared" si="38"/>
        <v>9.272870921163176E-2</v>
      </c>
      <c r="AE35" s="23">
        <f t="shared" si="38"/>
        <v>9.5224857305664018E-2</v>
      </c>
      <c r="AF35" s="23">
        <v>8.4857172636072661E-2</v>
      </c>
      <c r="AG35" s="23">
        <v>8.9077890156109715E-2</v>
      </c>
      <c r="AH35" s="23">
        <v>9.3448290594057667E-2</v>
      </c>
      <c r="AI35" s="23">
        <v>8.9527777124342456E-2</v>
      </c>
      <c r="AJ35" s="23">
        <v>8.7181576471458452E-2</v>
      </c>
      <c r="AK35" s="23">
        <v>8.7314391987981799E-2</v>
      </c>
      <c r="AL35" s="23">
        <v>8.5253013065019798E-2</v>
      </c>
      <c r="AM35" s="23">
        <v>8.5211871652615012E-2</v>
      </c>
      <c r="AN35" s="23">
        <v>8.5299868997650172E-2</v>
      </c>
      <c r="AO35" s="23">
        <v>8.5413894364331736E-2</v>
      </c>
      <c r="AP35" s="23">
        <v>8.624275287363467E-2</v>
      </c>
      <c r="AQ35" s="23">
        <v>8.5649205283789262E-2</v>
      </c>
      <c r="AR35" s="23">
        <v>8.0272969423999807E-2</v>
      </c>
      <c r="AS35" s="23">
        <v>8.0820903867896768E-2</v>
      </c>
      <c r="AT35" s="23">
        <v>8.1634588395838564E-2</v>
      </c>
      <c r="AU35" s="23">
        <v>8.2870461469316231E-2</v>
      </c>
      <c r="AV35" s="23">
        <v>8.2485143347624079E-2</v>
      </c>
      <c r="AW35" s="23">
        <v>8.2615596824739942E-2</v>
      </c>
      <c r="AX35" s="23">
        <v>8.2312443701652138E-2</v>
      </c>
      <c r="AY35" s="23">
        <v>8.1941423112727382E-2</v>
      </c>
      <c r="AZ35" s="23">
        <v>7.9777276290343785E-2</v>
      </c>
      <c r="BA35" s="23">
        <v>7.7810023177004223E-2</v>
      </c>
      <c r="BB35" s="23">
        <v>7.8366079285973861E-2</v>
      </c>
      <c r="BC35" s="23">
        <v>7.7012955379724704E-2</v>
      </c>
      <c r="BD35" s="23">
        <v>7.5260562366049194E-2</v>
      </c>
      <c r="BE35" s="23">
        <v>7.6055371468176397E-2</v>
      </c>
      <c r="BF35" s="23">
        <v>7.6416334930541216E-2</v>
      </c>
      <c r="BG35" s="23">
        <v>7.6031919076057414E-2</v>
      </c>
      <c r="BH35" s="23">
        <v>7.558469155220876E-2</v>
      </c>
      <c r="BI35" s="23">
        <v>7.5673736488547888E-2</v>
      </c>
      <c r="BJ35" s="23">
        <v>7.5433608857596257E-2</v>
      </c>
      <c r="BK35" s="23">
        <v>7.5500728165737094E-2</v>
      </c>
      <c r="BL35" s="23">
        <v>7.5366402173973293E-2</v>
      </c>
      <c r="BM35" s="23">
        <v>7.3625194894180068E-2</v>
      </c>
      <c r="BN35" s="23">
        <v>7.4064131947453038E-2</v>
      </c>
      <c r="BO35" s="23">
        <v>7.5545644562259609E-2</v>
      </c>
      <c r="BP35" s="23">
        <v>7.2135322487874062E-2</v>
      </c>
      <c r="BQ35" s="23">
        <v>7.1896252246814049E-2</v>
      </c>
      <c r="BR35" s="23">
        <v>7.0985916020988249E-2</v>
      </c>
      <c r="BS35" s="23">
        <v>7.0024136242173837E-2</v>
      </c>
      <c r="BT35" s="23">
        <v>6.9755632510886317E-2</v>
      </c>
      <c r="BU35" s="23">
        <v>6.9658487808452449E-2</v>
      </c>
      <c r="BV35" s="23">
        <v>6.9257618471523369E-2</v>
      </c>
      <c r="BW35" s="23">
        <v>6.8353184425316807E-2</v>
      </c>
      <c r="BX35" s="23">
        <v>6.7339705900878066E-2</v>
      </c>
      <c r="BY35" s="23">
        <v>6.6697720543179559E-2</v>
      </c>
      <c r="BZ35" s="23">
        <v>6.7350068459557058E-2</v>
      </c>
      <c r="CA35" s="23">
        <v>6.7064371231495862E-2</v>
      </c>
      <c r="CB35" s="23">
        <v>6.0641266074415209E-2</v>
      </c>
      <c r="CC35" s="23">
        <v>6.0289667930752668E-2</v>
      </c>
      <c r="CD35" s="23">
        <v>5.9755494346046767E-2</v>
      </c>
      <c r="CE35" s="23">
        <v>5.9661459959395313E-2</v>
      </c>
      <c r="CF35" s="23">
        <v>6.0017207433720965E-2</v>
      </c>
      <c r="CG35" s="23">
        <v>6.1368339597243665E-2</v>
      </c>
      <c r="CH35" s="23">
        <v>6.4286704851426679E-2</v>
      </c>
      <c r="CI35" s="23">
        <v>6.5192905166146162E-2</v>
      </c>
      <c r="CJ35" s="23">
        <v>6.8219421695656812E-2</v>
      </c>
      <c r="CK35" s="23">
        <v>6.7235812251614652E-2</v>
      </c>
      <c r="CL35" s="23">
        <v>6.8416687053098335E-2</v>
      </c>
      <c r="CM35" s="23">
        <v>7.2646202566093138E-2</v>
      </c>
      <c r="CN35" s="23">
        <v>5.9215744062200662E-2</v>
      </c>
      <c r="CO35" s="23">
        <v>6.1032646379323756E-2</v>
      </c>
    </row>
    <row r="36" spans="2:93" x14ac:dyDescent="0.25">
      <c r="B36" s="185"/>
      <c r="C36" s="30" t="s">
        <v>105</v>
      </c>
      <c r="D36" s="31">
        <f t="shared" ref="D36:O36" si="39">+D27-D30-D33</f>
        <v>131.38128413092949</v>
      </c>
      <c r="E36" s="31">
        <f t="shared" si="39"/>
        <v>109.35982750442622</v>
      </c>
      <c r="F36" s="31">
        <f t="shared" si="39"/>
        <v>138.18733332243718</v>
      </c>
      <c r="G36" s="31">
        <f t="shared" si="39"/>
        <v>170.43800108804126</v>
      </c>
      <c r="H36" s="31">
        <f t="shared" si="39"/>
        <v>176.45627038168803</v>
      </c>
      <c r="I36" s="31">
        <f t="shared" si="39"/>
        <v>279.80571803206419</v>
      </c>
      <c r="J36" s="31">
        <f t="shared" si="39"/>
        <v>269.39034321110722</v>
      </c>
      <c r="K36" s="31">
        <f t="shared" si="39"/>
        <v>206.89482690375166</v>
      </c>
      <c r="L36" s="31">
        <f t="shared" si="39"/>
        <v>381.59160253892748</v>
      </c>
      <c r="M36" s="31">
        <f t="shared" si="39"/>
        <v>592.94520672032195</v>
      </c>
      <c r="N36" s="31">
        <f t="shared" si="39"/>
        <v>818.61365568244719</v>
      </c>
      <c r="O36" s="31">
        <f t="shared" si="39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  <c r="CL36" s="33">
        <v>2091.80752472423</v>
      </c>
      <c r="CM36" s="33">
        <v>2280.8933724327881</v>
      </c>
      <c r="CN36" s="33">
        <v>2252.7266337488095</v>
      </c>
      <c r="CO36" s="33">
        <v>2321.6280696720419</v>
      </c>
    </row>
    <row r="37" spans="2:93" x14ac:dyDescent="0.25">
      <c r="B37" s="185"/>
      <c r="C37" s="22" t="s">
        <v>9</v>
      </c>
      <c r="D37" s="23">
        <f t="shared" ref="D37:AE37" si="40">+(D36/D10)*100</f>
        <v>5.323689867072984</v>
      </c>
      <c r="E37" s="23">
        <f t="shared" si="40"/>
        <v>4.6524936098425691</v>
      </c>
      <c r="F37" s="23">
        <f t="shared" si="40"/>
        <v>5.7613576278674552</v>
      </c>
      <c r="G37" s="23">
        <f t="shared" si="40"/>
        <v>6.8668871901679545</v>
      </c>
      <c r="H37" s="23">
        <f t="shared" si="40"/>
        <v>6.874537794817666</v>
      </c>
      <c r="I37" s="23">
        <f t="shared" si="40"/>
        <v>10.335053167555857</v>
      </c>
      <c r="J37" s="23">
        <f t="shared" si="40"/>
        <v>9.4875199415184674</v>
      </c>
      <c r="K37" s="23">
        <f t="shared" si="40"/>
        <v>7.5331647768767827</v>
      </c>
      <c r="L37" s="23">
        <f t="shared" si="40"/>
        <v>10.626366078006226</v>
      </c>
      <c r="M37" s="23">
        <f t="shared" si="40"/>
        <v>14.205020360861084</v>
      </c>
      <c r="N37" s="23">
        <f t="shared" si="40"/>
        <v>15.15855626979301</v>
      </c>
      <c r="O37" s="23">
        <f t="shared" si="40"/>
        <v>13.768653015775223</v>
      </c>
      <c r="P37" s="23">
        <f t="shared" si="40"/>
        <v>12.052141411614461</v>
      </c>
      <c r="Q37" s="23">
        <f t="shared" si="40"/>
        <v>11.594744236466049</v>
      </c>
      <c r="R37" s="23">
        <f t="shared" si="40"/>
        <v>11.519046736718025</v>
      </c>
      <c r="S37" s="23">
        <f t="shared" si="40"/>
        <v>10.491419654228055</v>
      </c>
      <c r="T37" s="23">
        <f t="shared" si="40"/>
        <v>9.7948033570880799</v>
      </c>
      <c r="U37" s="23">
        <f t="shared" si="40"/>
        <v>9.3607191298288619</v>
      </c>
      <c r="V37" s="23">
        <f t="shared" si="40"/>
        <v>9.2193947905723537</v>
      </c>
      <c r="W37" s="23">
        <f t="shared" si="40"/>
        <v>8.765064861645369</v>
      </c>
      <c r="X37" s="23">
        <f t="shared" si="40"/>
        <v>8.0895768581492646</v>
      </c>
      <c r="Y37" s="23">
        <f t="shared" si="40"/>
        <v>8.0463115280285109</v>
      </c>
      <c r="Z37" s="23">
        <f t="shared" si="40"/>
        <v>8.0065473874540274</v>
      </c>
      <c r="AA37" s="23">
        <f t="shared" si="40"/>
        <v>8.0886945551311786</v>
      </c>
      <c r="AB37" s="23">
        <f t="shared" si="40"/>
        <v>8.4985695721544054</v>
      </c>
      <c r="AC37" s="23">
        <f t="shared" si="40"/>
        <v>8.5155404784982363</v>
      </c>
      <c r="AD37" s="23">
        <f t="shared" si="40"/>
        <v>8.6605080192451815</v>
      </c>
      <c r="AE37" s="23">
        <f t="shared" si="40"/>
        <v>8.8023434430924787</v>
      </c>
      <c r="AF37" s="23">
        <v>8.7542474525048295</v>
      </c>
      <c r="AG37" s="23">
        <v>9.3049367329208952</v>
      </c>
      <c r="AH37" s="23">
        <v>9.7421681208573521</v>
      </c>
      <c r="AI37" s="23">
        <v>9.5115509783019654</v>
      </c>
      <c r="AJ37" s="23">
        <v>9.4984840591546185</v>
      </c>
      <c r="AK37" s="23">
        <v>9.6921090424826932</v>
      </c>
      <c r="AL37" s="23">
        <v>9.5772458332231434</v>
      </c>
      <c r="AM37" s="23">
        <v>9.8062387492586591</v>
      </c>
      <c r="AN37" s="23">
        <v>9.8956164336884385</v>
      </c>
      <c r="AO37" s="23">
        <v>10.036352963649685</v>
      </c>
      <c r="AP37" s="23">
        <v>9.042863346653899</v>
      </c>
      <c r="AQ37" s="23">
        <v>8.5735942002483281</v>
      </c>
      <c r="AR37" s="23">
        <v>8.270850862240076</v>
      </c>
      <c r="AS37" s="23">
        <v>8.4017167648757987</v>
      </c>
      <c r="AT37" s="23">
        <v>8.9114425898979555</v>
      </c>
      <c r="AU37" s="23">
        <v>9.0289616761189748</v>
      </c>
      <c r="AV37" s="23">
        <v>8.8327225245100163</v>
      </c>
      <c r="AW37" s="23">
        <v>8.7999307084942497</v>
      </c>
      <c r="AX37" s="23">
        <v>8.5395164024328469</v>
      </c>
      <c r="AY37" s="23">
        <v>8.6437953543733883</v>
      </c>
      <c r="AZ37" s="23">
        <v>8.2347118890116811</v>
      </c>
      <c r="BA37" s="23">
        <v>7.6431777175812217</v>
      </c>
      <c r="BB37" s="23">
        <v>7.6667325906427397</v>
      </c>
      <c r="BC37" s="23">
        <v>7.2397382765356708</v>
      </c>
      <c r="BD37" s="23">
        <v>7.207577432923733</v>
      </c>
      <c r="BE37" s="23">
        <v>7.5713323778854784</v>
      </c>
      <c r="BF37" s="23">
        <v>7.6279209869768607</v>
      </c>
      <c r="BG37" s="23">
        <v>7.6879466754671473</v>
      </c>
      <c r="BH37" s="23">
        <v>7.6964384179289125</v>
      </c>
      <c r="BI37" s="23">
        <v>8.1190917716951052</v>
      </c>
      <c r="BJ37" s="23">
        <v>7.8733410003105231</v>
      </c>
      <c r="BK37" s="23">
        <v>8.081372921219879</v>
      </c>
      <c r="BL37" s="23">
        <v>7.9994280881663338</v>
      </c>
      <c r="BM37" s="23">
        <v>8.0297621126502357</v>
      </c>
      <c r="BN37" s="23">
        <v>7.9055207077068355</v>
      </c>
      <c r="BO37" s="23"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  <c r="CL37" s="23">
        <v>10.493076314178852</v>
      </c>
      <c r="CM37" s="23">
        <v>11.154647674745849</v>
      </c>
      <c r="CN37" s="23">
        <v>10.976757270106079</v>
      </c>
      <c r="CO37" s="23">
        <v>11.218830962394653</v>
      </c>
    </row>
    <row r="38" spans="2:93" x14ac:dyDescent="0.25">
      <c r="B38" s="185"/>
      <c r="C38" s="34" t="s">
        <v>10</v>
      </c>
      <c r="D38" s="23">
        <f t="shared" ref="D38:P38" si="41">+(D36/D103)*100</f>
        <v>1.3605878030728409</v>
      </c>
      <c r="E38" s="23">
        <f t="shared" si="41"/>
        <v>1.0141403019796904</v>
      </c>
      <c r="F38" s="23">
        <f t="shared" si="41"/>
        <v>1.0274586193855135</v>
      </c>
      <c r="G38" s="23">
        <f t="shared" si="41"/>
        <v>0.95155990046740979</v>
      </c>
      <c r="H38" s="23">
        <f t="shared" si="41"/>
        <v>0.71679561371145351</v>
      </c>
      <c r="I38" s="23">
        <f t="shared" si="41"/>
        <v>1.2496476619036145</v>
      </c>
      <c r="J38" s="23">
        <f t="shared" si="41"/>
        <v>0.9891381292507414</v>
      </c>
      <c r="K38" s="23">
        <f t="shared" si="41"/>
        <v>0.61169634491254199</v>
      </c>
      <c r="L38" s="23">
        <f t="shared" si="41"/>
        <v>1.142456831688575</v>
      </c>
      <c r="M38" s="23">
        <f t="shared" si="41"/>
        <v>1.542797995543751</v>
      </c>
      <c r="N38" s="23">
        <f t="shared" si="41"/>
        <v>2.0421885975958944</v>
      </c>
      <c r="O38" s="23">
        <f t="shared" si="41"/>
        <v>2.070746040817403</v>
      </c>
      <c r="P38" s="23">
        <f t="shared" si="41"/>
        <v>2.0885373708528738</v>
      </c>
      <c r="Q38" s="23">
        <f t="shared" ref="Q38:AB38" si="42">+(Q36/Q42)*100</f>
        <v>2.1091337593018427</v>
      </c>
      <c r="R38" s="23">
        <f t="shared" si="42"/>
        <v>2.2761965877501318</v>
      </c>
      <c r="S38" s="23">
        <f t="shared" si="42"/>
        <v>2.3981399276995869</v>
      </c>
      <c r="T38" s="23">
        <f t="shared" si="42"/>
        <v>2.5239445309749571</v>
      </c>
      <c r="U38" s="23">
        <f t="shared" si="42"/>
        <v>2.4434607227774081</v>
      </c>
      <c r="V38" s="23">
        <f t="shared" si="42"/>
        <v>2.4338079048800494</v>
      </c>
      <c r="W38" s="23">
        <f t="shared" si="42"/>
        <v>2.5967234282856926</v>
      </c>
      <c r="X38" s="23">
        <f t="shared" si="42"/>
        <v>2.4160733076742513</v>
      </c>
      <c r="Y38" s="23">
        <f t="shared" si="42"/>
        <v>2.4038983739328295</v>
      </c>
      <c r="Z38" s="23">
        <f t="shared" si="42"/>
        <v>2.4081629834861733</v>
      </c>
      <c r="AA38" s="23">
        <f t="shared" si="42"/>
        <v>2.4400359444505462</v>
      </c>
      <c r="AB38" s="23">
        <f t="shared" si="42"/>
        <v>2.5766540318504956</v>
      </c>
      <c r="AC38" s="23">
        <f t="shared" ref="AC38:AE38" si="43">+(AC36/AC42)*100</f>
        <v>2.660671669161232</v>
      </c>
      <c r="AD38" s="23">
        <f t="shared" si="43"/>
        <v>2.7467361541576714</v>
      </c>
      <c r="AE38" s="23">
        <f t="shared" si="43"/>
        <v>2.974126461794723</v>
      </c>
      <c r="AF38" s="23">
        <v>2.7802932612528046</v>
      </c>
      <c r="AG38" s="23">
        <v>2.9860717926960167</v>
      </c>
      <c r="AH38" s="23">
        <v>3.1561624289715278</v>
      </c>
      <c r="AI38" s="23">
        <v>3.0780502961419041</v>
      </c>
      <c r="AJ38" s="23">
        <v>3.0649314298757209</v>
      </c>
      <c r="AK38" s="23">
        <v>3.1552798373466189</v>
      </c>
      <c r="AL38" s="23">
        <v>3.1305143741827712</v>
      </c>
      <c r="AM38" s="23">
        <v>3.2151127056891373</v>
      </c>
      <c r="AN38" s="23">
        <v>3.2707169865626509</v>
      </c>
      <c r="AO38" s="23">
        <v>3.3436360448578299</v>
      </c>
      <c r="AP38" s="23">
        <v>3.0366124124640086</v>
      </c>
      <c r="AQ38" s="23">
        <v>2.9021156735137144</v>
      </c>
      <c r="AR38" s="23">
        <v>2.719948678484351</v>
      </c>
      <c r="AS38" s="23">
        <v>2.7821437439985863</v>
      </c>
      <c r="AT38" s="23">
        <v>2.9847210711319891</v>
      </c>
      <c r="AU38" s="23">
        <v>3.0376532281608295</v>
      </c>
      <c r="AV38" s="23">
        <v>3.0242516190730244</v>
      </c>
      <c r="AW38" s="23">
        <v>3.0290345911740615</v>
      </c>
      <c r="AX38" s="23">
        <v>2.9355258353781837</v>
      </c>
      <c r="AY38" s="23">
        <v>2.9843970240933397</v>
      </c>
      <c r="AZ38" s="23">
        <v>2.8776963507650133</v>
      </c>
      <c r="BA38" s="23">
        <v>2.70844798031399</v>
      </c>
      <c r="BB38" s="23">
        <v>2.7278034435793579</v>
      </c>
      <c r="BC38" s="23">
        <v>2.596051276522644</v>
      </c>
      <c r="BD38" s="23">
        <v>2.5226180700222889</v>
      </c>
      <c r="BE38" s="23">
        <v>2.6706432191461333</v>
      </c>
      <c r="BF38" s="23">
        <v>2.7049625794090657</v>
      </c>
      <c r="BG38" s="23">
        <v>2.7563677346329705</v>
      </c>
      <c r="BH38" s="23">
        <v>2.7575695093295463</v>
      </c>
      <c r="BI38" s="23">
        <v>2.9258518966032927</v>
      </c>
      <c r="BJ38" s="23">
        <v>2.9165675937916626</v>
      </c>
      <c r="BK38" s="23">
        <v>3.0023333454364511</v>
      </c>
      <c r="BL38" s="23">
        <v>2.9865198257010221</v>
      </c>
      <c r="BM38" s="23">
        <v>3.0105218191902012</v>
      </c>
      <c r="BN38" s="23">
        <v>2.9688287645935523</v>
      </c>
      <c r="BO38" s="23">
        <v>3.5215063055360289</v>
      </c>
      <c r="BP38" s="23">
        <v>3.3625365759315731</v>
      </c>
      <c r="BQ38" s="23">
        <v>3.3513924872652132</v>
      </c>
      <c r="BR38" s="23">
        <v>3.5436091566779826</v>
      </c>
      <c r="BS38" s="23">
        <v>3.5545649090867588</v>
      </c>
      <c r="BT38" s="23">
        <v>3.5996767090820092</v>
      </c>
      <c r="BU38" s="23">
        <v>3.6807468700273307</v>
      </c>
      <c r="BV38" s="23">
        <v>3.7149710729258665</v>
      </c>
      <c r="BW38" s="23">
        <v>3.6117747821588075</v>
      </c>
      <c r="BX38" s="23">
        <v>3.692335028470866</v>
      </c>
      <c r="BY38" s="23">
        <v>3.6683673282296736</v>
      </c>
      <c r="BZ38" s="23">
        <v>3.7042463922155116</v>
      </c>
      <c r="CA38" s="23">
        <v>3.6868184870553482</v>
      </c>
      <c r="CB38" s="23">
        <v>3.2826462923858641</v>
      </c>
      <c r="CC38" s="23">
        <v>3.2638698944373705</v>
      </c>
      <c r="CD38" s="23">
        <v>3.2757111585467498</v>
      </c>
      <c r="CE38" s="23">
        <v>3.3516607722160372</v>
      </c>
      <c r="CF38" s="23">
        <v>3.3890427474897908</v>
      </c>
      <c r="CG38" s="23">
        <v>3.3836007112841395</v>
      </c>
      <c r="CH38" s="23">
        <v>3.7035277995880036</v>
      </c>
      <c r="CI38" s="23">
        <v>3.7827067501011147</v>
      </c>
      <c r="CJ38" s="23">
        <v>4.0811199546630341</v>
      </c>
      <c r="CK38" s="23">
        <v>4.1303551003728911</v>
      </c>
      <c r="CL38" s="23">
        <v>4.207398774843341</v>
      </c>
      <c r="CM38" s="23">
        <v>4.5877203649447456</v>
      </c>
      <c r="CN38" s="23">
        <v>3.7397128322368625</v>
      </c>
      <c r="CO38" s="23">
        <v>3.8540949237971072</v>
      </c>
    </row>
    <row r="39" spans="2:93" x14ac:dyDescent="0.25">
      <c r="B39" s="185"/>
      <c r="C39" s="30" t="s">
        <v>106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  <c r="CL39" s="33">
        <v>148.14229490999998</v>
      </c>
      <c r="CM39" s="33">
        <v>148.14229490999998</v>
      </c>
      <c r="CN39" s="33">
        <v>148.14229490999998</v>
      </c>
      <c r="CO39" s="33">
        <v>145.85355625999998</v>
      </c>
    </row>
    <row r="40" spans="2:93" x14ac:dyDescent="0.25">
      <c r="B40" s="185"/>
      <c r="C40" s="22" t="s">
        <v>9</v>
      </c>
      <c r="D40" s="23">
        <f t="shared" ref="D40:AE40" si="44">+(D39/D10)*100</f>
        <v>0</v>
      </c>
      <c r="E40" s="23">
        <f t="shared" si="44"/>
        <v>0</v>
      </c>
      <c r="F40" s="23">
        <f t="shared" si="44"/>
        <v>0</v>
      </c>
      <c r="G40" s="23">
        <f t="shared" si="44"/>
        <v>0</v>
      </c>
      <c r="H40" s="23">
        <f t="shared" si="44"/>
        <v>0</v>
      </c>
      <c r="I40" s="23">
        <f t="shared" si="44"/>
        <v>0</v>
      </c>
      <c r="J40" s="23">
        <f t="shared" si="44"/>
        <v>0</v>
      </c>
      <c r="K40" s="23">
        <f t="shared" si="44"/>
        <v>0</v>
      </c>
      <c r="L40" s="23">
        <f t="shared" si="44"/>
        <v>0</v>
      </c>
      <c r="M40" s="23">
        <f t="shared" si="44"/>
        <v>0</v>
      </c>
      <c r="N40" s="23">
        <f t="shared" si="44"/>
        <v>0</v>
      </c>
      <c r="O40" s="23">
        <f t="shared" si="44"/>
        <v>0</v>
      </c>
      <c r="P40" s="23">
        <f t="shared" si="44"/>
        <v>0</v>
      </c>
      <c r="Q40" s="23">
        <f t="shared" si="44"/>
        <v>0</v>
      </c>
      <c r="R40" s="23">
        <f t="shared" si="44"/>
        <v>0.16817268507357197</v>
      </c>
      <c r="S40" s="23">
        <f t="shared" si="44"/>
        <v>0.51669777952709839</v>
      </c>
      <c r="T40" s="23">
        <f t="shared" si="44"/>
        <v>0.48817542732854474</v>
      </c>
      <c r="U40" s="23">
        <f t="shared" si="44"/>
        <v>0.48190768468340955</v>
      </c>
      <c r="V40" s="23">
        <f t="shared" si="44"/>
        <v>0.47651449413560726</v>
      </c>
      <c r="W40" s="23">
        <f t="shared" si="44"/>
        <v>0.42460923714505533</v>
      </c>
      <c r="X40" s="23">
        <f t="shared" si="44"/>
        <v>0.42118771751612527</v>
      </c>
      <c r="Y40" s="23">
        <f t="shared" si="44"/>
        <v>0.42105685204396803</v>
      </c>
      <c r="Z40" s="23">
        <f t="shared" si="44"/>
        <v>0.41823406377841393</v>
      </c>
      <c r="AA40" s="23">
        <f t="shared" si="44"/>
        <v>0.41700591160579137</v>
      </c>
      <c r="AB40" s="23">
        <f t="shared" si="44"/>
        <v>0.41490600859973675</v>
      </c>
      <c r="AC40" s="23">
        <f t="shared" si="44"/>
        <v>0.4026066390918277</v>
      </c>
      <c r="AD40" s="23">
        <f t="shared" si="44"/>
        <v>0.39663078911864896</v>
      </c>
      <c r="AE40" s="23">
        <f t="shared" si="44"/>
        <v>0.37480709946628671</v>
      </c>
      <c r="AF40" s="23">
        <v>0.35790511731521146</v>
      </c>
      <c r="AG40" s="23">
        <v>0.35420352269362698</v>
      </c>
      <c r="AH40" s="23">
        <v>0.35086170609037981</v>
      </c>
      <c r="AI40" s="23">
        <v>0.35124918436608371</v>
      </c>
      <c r="AJ40" s="23">
        <v>0.35226803112560501</v>
      </c>
      <c r="AK40" s="23">
        <v>0.34915647949904005</v>
      </c>
      <c r="AL40" s="23">
        <v>0.34774799091084063</v>
      </c>
      <c r="AM40" s="23">
        <v>0.34669370611129702</v>
      </c>
      <c r="AN40" s="23">
        <v>0.34390586569545128</v>
      </c>
      <c r="AO40" s="23">
        <v>0.34119025986452439</v>
      </c>
      <c r="AP40" s="23">
        <v>0.33849815166461111</v>
      </c>
      <c r="AQ40" s="23">
        <v>0.33580557486869939</v>
      </c>
      <c r="AR40" s="23">
        <v>0.33156038934097509</v>
      </c>
      <c r="AS40" s="23">
        <v>0.3128133202422565</v>
      </c>
      <c r="AT40" s="23">
        <v>0.30927230278774032</v>
      </c>
      <c r="AU40" s="23">
        <v>0.30789056558481032</v>
      </c>
      <c r="AV40" s="23">
        <v>0.30253347210403003</v>
      </c>
      <c r="AW40" s="23">
        <v>0.36461330431939071</v>
      </c>
      <c r="AX40" s="23">
        <v>0.36509413982893041</v>
      </c>
      <c r="AY40" s="23">
        <v>0.34771047504787467</v>
      </c>
      <c r="AZ40" s="23">
        <v>0.34353685799791306</v>
      </c>
      <c r="BA40" s="23">
        <v>0.38184911286333217</v>
      </c>
      <c r="BB40" s="23">
        <v>0.49388437414478031</v>
      </c>
      <c r="BC40" s="23">
        <v>0.4900468969489945</v>
      </c>
      <c r="BD40" s="23">
        <v>0.53422427640247894</v>
      </c>
      <c r="BE40" s="23">
        <v>0.51505884041018657</v>
      </c>
      <c r="BF40" s="23">
        <v>0.63848148255019666</v>
      </c>
      <c r="BG40" s="23">
        <v>0.65313542911852018</v>
      </c>
      <c r="BH40" s="23">
        <v>0.65357189467931498</v>
      </c>
      <c r="BI40" s="23">
        <v>0.64980814283911281</v>
      </c>
      <c r="BJ40" s="23">
        <v>0.63214550362723287</v>
      </c>
      <c r="BK40" s="23">
        <v>0.66165627185988451</v>
      </c>
      <c r="BL40" s="23">
        <v>0.6584150257213367</v>
      </c>
      <c r="BM40" s="23">
        <v>0.7032477557696305</v>
      </c>
      <c r="BN40" s="23">
        <v>0.73469597009376808</v>
      </c>
      <c r="BO40" s="23"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  <c r="CL40" s="23">
        <v>0.74312210252382072</v>
      </c>
      <c r="CM40" s="23">
        <v>0.72448590776815858</v>
      </c>
      <c r="CN40" s="23">
        <v>0.72184613450300328</v>
      </c>
      <c r="CO40" s="23">
        <v>0.70480987644855897</v>
      </c>
    </row>
    <row r="41" spans="2:93" x14ac:dyDescent="0.25">
      <c r="B41" s="185"/>
      <c r="C41" s="34" t="s">
        <v>10</v>
      </c>
      <c r="D41" s="23">
        <f t="shared" ref="D41:AB41" si="45">+(D39/D42)*100</f>
        <v>0</v>
      </c>
      <c r="E41" s="23">
        <f t="shared" si="45"/>
        <v>0</v>
      </c>
      <c r="F41" s="23">
        <f t="shared" si="45"/>
        <v>0</v>
      </c>
      <c r="G41" s="23">
        <f t="shared" si="45"/>
        <v>0</v>
      </c>
      <c r="H41" s="23">
        <f t="shared" si="45"/>
        <v>0</v>
      </c>
      <c r="I41" s="23">
        <f t="shared" si="45"/>
        <v>0</v>
      </c>
      <c r="J41" s="23">
        <f t="shared" si="45"/>
        <v>0</v>
      </c>
      <c r="K41" s="23">
        <f t="shared" si="45"/>
        <v>0</v>
      </c>
      <c r="L41" s="23">
        <f t="shared" si="45"/>
        <v>0</v>
      </c>
      <c r="M41" s="23">
        <f t="shared" si="45"/>
        <v>0</v>
      </c>
      <c r="N41" s="23">
        <f t="shared" si="45"/>
        <v>0</v>
      </c>
      <c r="O41" s="23">
        <f t="shared" si="45"/>
        <v>0</v>
      </c>
      <c r="P41" s="23">
        <f t="shared" si="45"/>
        <v>0</v>
      </c>
      <c r="Q41" s="23">
        <f t="shared" si="45"/>
        <v>0</v>
      </c>
      <c r="R41" s="23">
        <f t="shared" si="45"/>
        <v>3.3231403662687682E-2</v>
      </c>
      <c r="S41" s="23">
        <f t="shared" si="45"/>
        <v>0.11810733117879701</v>
      </c>
      <c r="T41" s="23">
        <f t="shared" si="45"/>
        <v>0.12579402107859625</v>
      </c>
      <c r="U41" s="23">
        <f t="shared" si="45"/>
        <v>0.12579402107859625</v>
      </c>
      <c r="V41" s="23">
        <f t="shared" si="45"/>
        <v>0.12579402107859625</v>
      </c>
      <c r="W41" s="23">
        <f t="shared" si="45"/>
        <v>0.12579402107859625</v>
      </c>
      <c r="X41" s="23">
        <f t="shared" si="45"/>
        <v>0.12579402107859625</v>
      </c>
      <c r="Y41" s="23">
        <f t="shared" si="45"/>
        <v>0.12579402107859625</v>
      </c>
      <c r="Z41" s="23">
        <f t="shared" si="45"/>
        <v>0.12579402107859625</v>
      </c>
      <c r="AA41" s="23">
        <f t="shared" si="45"/>
        <v>0.12579402107859625</v>
      </c>
      <c r="AB41" s="23">
        <f t="shared" si="45"/>
        <v>0.12579402107859625</v>
      </c>
      <c r="AC41" s="23">
        <f t="shared" ref="AC41:AE41" si="46">+(AC39/AC42)*100</f>
        <v>0.12579402107859625</v>
      </c>
      <c r="AD41" s="23">
        <f t="shared" si="46"/>
        <v>0.12579402107859625</v>
      </c>
      <c r="AE41" s="23">
        <f t="shared" si="46"/>
        <v>0.12663942503470191</v>
      </c>
      <c r="AF41" s="23">
        <v>0.11366838683028739</v>
      </c>
      <c r="AG41" s="23">
        <v>0.11366838683028739</v>
      </c>
      <c r="AH41" s="23">
        <v>0.11366838683028739</v>
      </c>
      <c r="AI41" s="23">
        <v>0.11366838683028739</v>
      </c>
      <c r="AJ41" s="23">
        <v>0.11366838683028739</v>
      </c>
      <c r="AK41" s="23">
        <v>0.11366838683028739</v>
      </c>
      <c r="AL41" s="23">
        <v>0.11366838683028739</v>
      </c>
      <c r="AM41" s="23">
        <v>0.11366838683028739</v>
      </c>
      <c r="AN41" s="23">
        <v>0.11366838683028739</v>
      </c>
      <c r="AO41" s="23">
        <v>0.11366838683028739</v>
      </c>
      <c r="AP41" s="23">
        <v>0.11366838683028739</v>
      </c>
      <c r="AQ41" s="23">
        <v>0.11366838683028739</v>
      </c>
      <c r="AR41" s="23">
        <v>0.10903681590281893</v>
      </c>
      <c r="AS41" s="23">
        <v>0.10358497510767797</v>
      </c>
      <c r="AT41" s="23">
        <v>0.10358497510767797</v>
      </c>
      <c r="AU41" s="23">
        <v>0.10358497510767797</v>
      </c>
      <c r="AV41" s="23">
        <v>0.10358497510767797</v>
      </c>
      <c r="AW41" s="23">
        <v>0.12550397813015132</v>
      </c>
      <c r="AX41" s="23">
        <v>0.12550397813015132</v>
      </c>
      <c r="AY41" s="23">
        <v>0.12005213733501038</v>
      </c>
      <c r="AZ41" s="23">
        <v>0.12005213733501038</v>
      </c>
      <c r="BA41" s="23">
        <v>0.13531262738277294</v>
      </c>
      <c r="BB41" s="23">
        <v>0.17572277115370522</v>
      </c>
      <c r="BC41" s="23">
        <v>0.17572277115370522</v>
      </c>
      <c r="BD41" s="23">
        <v>0.18697597433244742</v>
      </c>
      <c r="BE41" s="23">
        <v>0.18167719114015379</v>
      </c>
      <c r="BF41" s="23">
        <v>0.22641405448385293</v>
      </c>
      <c r="BG41" s="23">
        <v>0.23416934315020557</v>
      </c>
      <c r="BH41" s="23">
        <v>0.23416934315020557</v>
      </c>
      <c r="BI41" s="23">
        <v>0.23416934315020557</v>
      </c>
      <c r="BJ41" s="23">
        <v>0.23416934315020557</v>
      </c>
      <c r="BK41" s="23">
        <v>0.24581376303102645</v>
      </c>
      <c r="BL41" s="23">
        <v>0.2458137639570882</v>
      </c>
      <c r="BM41" s="23">
        <v>0.26366194705888341</v>
      </c>
      <c r="BN41" s="23">
        <v>0.27590675047109486</v>
      </c>
      <c r="BO41" s="23">
        <v>0.31081051699214235</v>
      </c>
      <c r="BP41" s="23">
        <v>0.2968763797676327</v>
      </c>
      <c r="BQ41" s="23">
        <v>0.31136820059230086</v>
      </c>
      <c r="BR41" s="23">
        <v>0.31136820059230097</v>
      </c>
      <c r="BS41" s="23">
        <v>0.31136820059230097</v>
      </c>
      <c r="BT41" s="23">
        <v>0.31136820059230097</v>
      </c>
      <c r="BU41" s="23">
        <v>0.32633963359714702</v>
      </c>
      <c r="BV41" s="23">
        <v>0.32633963359714702</v>
      </c>
      <c r="BW41" s="23">
        <v>0.35824654360912644</v>
      </c>
      <c r="BX41" s="23">
        <v>0.35824654360912644</v>
      </c>
      <c r="BY41" s="23">
        <v>0.35824654360912644</v>
      </c>
      <c r="BZ41" s="23">
        <v>0.35824654360912644</v>
      </c>
      <c r="CA41" s="23">
        <v>0.35824654360912644</v>
      </c>
      <c r="CB41" s="23">
        <v>0.32584726349752263</v>
      </c>
      <c r="CC41" s="23">
        <v>0.32124376337711064</v>
      </c>
      <c r="CD41" s="23">
        <v>0.32124376337711064</v>
      </c>
      <c r="CE41" s="23">
        <v>0.32124376337711064</v>
      </c>
      <c r="CF41" s="23">
        <v>0.32124376337711064</v>
      </c>
      <c r="CG41" s="23">
        <v>0.32124376337711064</v>
      </c>
      <c r="CH41" s="23">
        <v>0.32124376337711064</v>
      </c>
      <c r="CI41" s="23">
        <v>0.3166402632566987</v>
      </c>
      <c r="CJ41" s="23">
        <v>0.3166402632566987</v>
      </c>
      <c r="CK41" s="23">
        <v>0.3166402632566987</v>
      </c>
      <c r="CL41" s="23">
        <v>0.29796895877835877</v>
      </c>
      <c r="CM41" s="23">
        <v>0.29796895877835877</v>
      </c>
      <c r="CN41" s="23">
        <v>0.24592848194368153</v>
      </c>
      <c r="CO41" s="23">
        <v>0.24212898618116285</v>
      </c>
    </row>
    <row r="42" spans="2:93" x14ac:dyDescent="0.25">
      <c r="B42" s="186"/>
      <c r="C42" s="35" t="s">
        <v>24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47">+T42</f>
        <v>36388.67142294455</v>
      </c>
      <c r="V42" s="37">
        <f t="shared" si="47"/>
        <v>36388.67142294455</v>
      </c>
      <c r="W42" s="37">
        <f t="shared" si="47"/>
        <v>36388.67142294455</v>
      </c>
      <c r="X42" s="37">
        <f t="shared" si="47"/>
        <v>36388.67142294455</v>
      </c>
      <c r="Y42" s="37">
        <f t="shared" si="47"/>
        <v>36388.67142294455</v>
      </c>
      <c r="Z42" s="37">
        <f t="shared" si="47"/>
        <v>36388.67142294455</v>
      </c>
      <c r="AA42" s="37">
        <f t="shared" si="47"/>
        <v>36388.67142294455</v>
      </c>
      <c r="AB42" s="37">
        <f t="shared" si="47"/>
        <v>36388.67142294455</v>
      </c>
      <c r="AC42" s="37">
        <f t="shared" si="47"/>
        <v>36388.67142294455</v>
      </c>
      <c r="AD42" s="37">
        <f t="shared" si="47"/>
        <v>36388.67142294455</v>
      </c>
      <c r="AE42" s="38">
        <v>36145.752389081623</v>
      </c>
      <c r="AF42" s="37">
        <v>40270.451861293703</v>
      </c>
      <c r="AG42" s="37">
        <v>40270.451861293703</v>
      </c>
      <c r="AH42" s="37">
        <v>40270.451861293703</v>
      </c>
      <c r="AI42" s="37">
        <v>40270.451861293703</v>
      </c>
      <c r="AJ42" s="37">
        <v>40270.451861293703</v>
      </c>
      <c r="AK42" s="37">
        <v>40270.451861293703</v>
      </c>
      <c r="AL42" s="37">
        <v>40270.451861293703</v>
      </c>
      <c r="AM42" s="37">
        <v>40270.451861293703</v>
      </c>
      <c r="AN42" s="37">
        <v>40270.451861293703</v>
      </c>
      <c r="AO42" s="37">
        <v>40270.451861293703</v>
      </c>
      <c r="AP42" s="37">
        <v>40270.451861293703</v>
      </c>
      <c r="AQ42" s="37">
        <v>40270.451861293703</v>
      </c>
      <c r="AR42" s="37">
        <v>41981.025051939898</v>
      </c>
      <c r="AS42" s="37">
        <v>41981.025051939898</v>
      </c>
      <c r="AT42" s="37">
        <v>41981.025051939898</v>
      </c>
      <c r="AU42" s="37">
        <v>41981.025051939898</v>
      </c>
      <c r="AV42" s="37">
        <v>41981.025051939898</v>
      </c>
      <c r="AW42" s="37">
        <v>41981.025051939898</v>
      </c>
      <c r="AX42" s="37">
        <v>41981.025051939898</v>
      </c>
      <c r="AY42" s="37">
        <v>41981.025051939898</v>
      </c>
      <c r="AZ42" s="37">
        <v>41981.025051939898</v>
      </c>
      <c r="BA42" s="37">
        <v>41981.025051939898</v>
      </c>
      <c r="BB42" s="37">
        <v>41981.025051939898</v>
      </c>
      <c r="BC42" s="37">
        <v>41981.025051939898</v>
      </c>
      <c r="BD42" s="37">
        <v>43193.664789468501</v>
      </c>
      <c r="BE42" s="37">
        <v>43193.664789468501</v>
      </c>
      <c r="BF42" s="37">
        <v>43193.664789468501</v>
      </c>
      <c r="BG42" s="37">
        <v>43193.664789468501</v>
      </c>
      <c r="BH42" s="37">
        <v>43193.664789468501</v>
      </c>
      <c r="BI42" s="37">
        <v>43193.664789468501</v>
      </c>
      <c r="BJ42" s="37">
        <v>43193.664789468501</v>
      </c>
      <c r="BK42" s="37">
        <v>43193.664789468501</v>
      </c>
      <c r="BL42" s="37">
        <v>43193.664789468501</v>
      </c>
      <c r="BM42" s="37">
        <v>43193.664789468501</v>
      </c>
      <c r="BN42" s="37">
        <v>43193.664789468501</v>
      </c>
      <c r="BO42" s="37">
        <v>43193.664789468501</v>
      </c>
      <c r="BP42" s="37">
        <v>45220.994996327703</v>
      </c>
      <c r="BQ42" s="37">
        <v>45220.994996327703</v>
      </c>
      <c r="BR42" s="37">
        <v>45220.994996327703</v>
      </c>
      <c r="BS42" s="37">
        <v>45220.994996327703</v>
      </c>
      <c r="BT42" s="37">
        <v>45220.994996327703</v>
      </c>
      <c r="BU42" s="37">
        <v>45220.994996327703</v>
      </c>
      <c r="BV42" s="37">
        <v>45220.994996327703</v>
      </c>
      <c r="BW42" s="37">
        <v>45220.994996327703</v>
      </c>
      <c r="BX42" s="37">
        <v>45220.994996327703</v>
      </c>
      <c r="BY42" s="37">
        <v>45220.994996327703</v>
      </c>
      <c r="BZ42" s="37">
        <v>45220.994996327703</v>
      </c>
      <c r="CA42" s="37">
        <v>45220.994996327703</v>
      </c>
      <c r="CB42" s="37">
        <v>49717.358317244762</v>
      </c>
      <c r="CC42" s="37">
        <v>49717.358317244762</v>
      </c>
      <c r="CD42" s="37">
        <v>49717.358317244762</v>
      </c>
      <c r="CE42" s="37">
        <v>49717.358317244762</v>
      </c>
      <c r="CF42" s="37">
        <v>49717.358317244762</v>
      </c>
      <c r="CG42" s="37">
        <v>49717.358317244762</v>
      </c>
      <c r="CH42" s="37">
        <v>49717.358317244762</v>
      </c>
      <c r="CI42" s="37">
        <v>49717.358317244762</v>
      </c>
      <c r="CJ42" s="37">
        <v>49717.358317244762</v>
      </c>
      <c r="CK42" s="37">
        <v>49717.358317244762</v>
      </c>
      <c r="CL42" s="37">
        <v>49717.358317244762</v>
      </c>
      <c r="CM42" s="37">
        <v>49717.358317244762</v>
      </c>
      <c r="CN42" s="37">
        <v>60237.957693702629</v>
      </c>
      <c r="CO42" s="37">
        <v>60237.957693702629</v>
      </c>
    </row>
    <row r="43" spans="2:93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>
        <v>1.8529966761118253</v>
      </c>
      <c r="BD43" s="42"/>
      <c r="BO43">
        <v>2.1975243132451823</v>
      </c>
      <c r="BW43"/>
    </row>
    <row r="44" spans="2:93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74</v>
      </c>
      <c r="U44" s="15" t="s">
        <v>75</v>
      </c>
      <c r="V44" s="15" t="s">
        <v>76</v>
      </c>
      <c r="W44" s="15" t="s">
        <v>77</v>
      </c>
      <c r="X44" s="15" t="s">
        <v>78</v>
      </c>
      <c r="Y44" s="15" t="s">
        <v>79</v>
      </c>
      <c r="Z44" s="15" t="s">
        <v>80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44531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>
        <v>2022</v>
      </c>
      <c r="BD44" s="16">
        <v>44927</v>
      </c>
      <c r="BE44" s="16">
        <v>44958</v>
      </c>
      <c r="BF44" s="16">
        <v>44986</v>
      </c>
      <c r="BG44" s="16">
        <v>45017</v>
      </c>
      <c r="BH44" s="16">
        <v>45047</v>
      </c>
      <c r="BI44" s="16">
        <v>45078</v>
      </c>
      <c r="BJ44" s="18">
        <v>45108</v>
      </c>
      <c r="BK44" s="18">
        <v>45139</v>
      </c>
      <c r="BL44" s="18">
        <v>45170</v>
      </c>
      <c r="BM44" s="18">
        <v>45200</v>
      </c>
      <c r="BN44" s="18">
        <v>45231</v>
      </c>
      <c r="BO44" s="18" t="s">
        <v>188</v>
      </c>
      <c r="BP44" s="18" t="s">
        <v>189</v>
      </c>
      <c r="BQ44" s="18" t="s">
        <v>190</v>
      </c>
      <c r="BR44" s="18" t="s">
        <v>191</v>
      </c>
      <c r="BS44" s="18" t="s">
        <v>192</v>
      </c>
      <c r="BT44" s="18" t="s">
        <v>193</v>
      </c>
      <c r="BU44" s="18" t="s">
        <v>194</v>
      </c>
      <c r="BV44" s="18" t="s">
        <v>195</v>
      </c>
      <c r="BW44" s="18" t="s">
        <v>196</v>
      </c>
      <c r="BX44" s="18" t="s">
        <v>197</v>
      </c>
      <c r="BY44" s="18" t="s">
        <v>198</v>
      </c>
      <c r="BZ44" s="18" t="s">
        <v>199</v>
      </c>
      <c r="CA44" s="18" t="s">
        <v>132</v>
      </c>
      <c r="CB44" s="18" t="s">
        <v>175</v>
      </c>
      <c r="CC44" s="18" t="s">
        <v>178</v>
      </c>
      <c r="CD44" s="18" t="s">
        <v>179</v>
      </c>
      <c r="CE44" s="18" t="s">
        <v>180</v>
      </c>
      <c r="CF44" s="18" t="s">
        <v>181</v>
      </c>
      <c r="CG44" s="18" t="s">
        <v>182</v>
      </c>
      <c r="CH44" s="18" t="s">
        <v>183</v>
      </c>
      <c r="CI44" s="18" t="s">
        <v>185</v>
      </c>
      <c r="CJ44" s="18" t="s">
        <v>186</v>
      </c>
      <c r="CK44" s="18" t="s">
        <v>187</v>
      </c>
      <c r="CL44" s="18" t="s">
        <v>200</v>
      </c>
      <c r="CM44" s="18" t="s">
        <v>202</v>
      </c>
      <c r="CN44" s="18" t="s">
        <v>204</v>
      </c>
      <c r="CO44" s="18" t="s">
        <v>207</v>
      </c>
    </row>
    <row r="45" spans="2:93" ht="15.75" customHeight="1" x14ac:dyDescent="0.25">
      <c r="B45" s="184" t="s">
        <v>5</v>
      </c>
      <c r="C45" s="44" t="s">
        <v>2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48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11524.059759175054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  <c r="CL45" s="45">
        <v>17673.332054554274</v>
      </c>
      <c r="CM45" s="45">
        <v>17931.753558874228</v>
      </c>
      <c r="CN45" s="45">
        <v>18012.346465544048</v>
      </c>
      <c r="CO45" s="45">
        <v>18142.627464191493</v>
      </c>
    </row>
    <row r="46" spans="2:93" x14ac:dyDescent="0.25">
      <c r="B46" s="185"/>
      <c r="C46" s="34" t="s">
        <v>4</v>
      </c>
      <c r="D46" s="23">
        <f t="shared" ref="D46:AE46" si="49">+(D45/D10)*100</f>
        <v>84.135868608769201</v>
      </c>
      <c r="E46" s="23">
        <f t="shared" si="49"/>
        <v>85.059084839993716</v>
      </c>
      <c r="F46" s="23">
        <f t="shared" si="49"/>
        <v>86.393448467755363</v>
      </c>
      <c r="G46" s="23">
        <f t="shared" si="49"/>
        <v>87.560343565552188</v>
      </c>
      <c r="H46" s="23">
        <f t="shared" si="49"/>
        <v>85.985321572770147</v>
      </c>
      <c r="I46" s="23">
        <f t="shared" si="49"/>
        <v>86.869990750104449</v>
      </c>
      <c r="J46" s="23">
        <f t="shared" si="49"/>
        <v>86.816841219233766</v>
      </c>
      <c r="K46" s="23">
        <f t="shared" si="49"/>
        <v>84.90223224809229</v>
      </c>
      <c r="L46" s="23">
        <f t="shared" si="49"/>
        <v>88.501476474663122</v>
      </c>
      <c r="M46" s="23">
        <f t="shared" si="49"/>
        <v>89.87826276152056</v>
      </c>
      <c r="N46" s="23">
        <f t="shared" si="49"/>
        <v>89.436161337566745</v>
      </c>
      <c r="O46" s="23">
        <f t="shared" si="49"/>
        <v>88.06938407934291</v>
      </c>
      <c r="P46" s="23">
        <f t="shared" si="49"/>
        <v>87.214580256400552</v>
      </c>
      <c r="Q46" s="23">
        <f t="shared" si="49"/>
        <v>86.960210463982861</v>
      </c>
      <c r="R46" s="23">
        <f t="shared" si="49"/>
        <v>85.91225887087397</v>
      </c>
      <c r="S46" s="23">
        <f t="shared" si="49"/>
        <v>86.238185554083756</v>
      </c>
      <c r="T46" s="23">
        <f t="shared" si="49"/>
        <v>86.887422383409032</v>
      </c>
      <c r="U46" s="23">
        <f t="shared" si="49"/>
        <v>87.056983899173389</v>
      </c>
      <c r="V46" s="23">
        <f t="shared" si="49"/>
        <v>86.681843892719783</v>
      </c>
      <c r="W46" s="23">
        <f t="shared" si="49"/>
        <v>87.757937564367879</v>
      </c>
      <c r="X46" s="23">
        <f t="shared" si="49"/>
        <v>87.927583882145512</v>
      </c>
      <c r="Y46" s="23">
        <f t="shared" si="49"/>
        <v>87.975426675503002</v>
      </c>
      <c r="Z46" s="23">
        <f t="shared" si="49"/>
        <v>88.086332974197717</v>
      </c>
      <c r="AA46" s="23">
        <f t="shared" si="49"/>
        <v>88.10339189154702</v>
      </c>
      <c r="AB46" s="23">
        <f t="shared" si="49"/>
        <v>88.082928996893443</v>
      </c>
      <c r="AC46" s="23">
        <f t="shared" si="49"/>
        <v>87.960531951681531</v>
      </c>
      <c r="AD46" s="23">
        <f t="shared" si="49"/>
        <v>88.097076845416638</v>
      </c>
      <c r="AE46" s="23">
        <f t="shared" si="49"/>
        <v>87.905181057623764</v>
      </c>
      <c r="AF46" s="23">
        <v>88.48817759834408</v>
      </c>
      <c r="AG46" s="23">
        <v>88.315458911550806</v>
      </c>
      <c r="AH46" s="23">
        <v>88.215259397567863</v>
      </c>
      <c r="AI46" s="23">
        <v>88.428982291102685</v>
      </c>
      <c r="AJ46" s="23">
        <v>88.564141315053362</v>
      </c>
      <c r="AK46" s="23">
        <v>88.571002000486558</v>
      </c>
      <c r="AL46" s="23">
        <v>88.711242076955173</v>
      </c>
      <c r="AM46" s="23">
        <v>88.634737001578088</v>
      </c>
      <c r="AN46" s="23">
        <v>88.529131634119736</v>
      </c>
      <c r="AO46" s="23">
        <v>88.523215022108403</v>
      </c>
      <c r="AP46" s="23">
        <v>88.616321568946034</v>
      </c>
      <c r="AQ46" s="23">
        <v>89.061289195915322</v>
      </c>
      <c r="AR46" s="23">
        <v>89.291199123595959</v>
      </c>
      <c r="AS46" s="23">
        <v>89.241304557579866</v>
      </c>
      <c r="AT46" s="23">
        <v>88.712094413320415</v>
      </c>
      <c r="AU46" s="23">
        <v>88.739708423793246</v>
      </c>
      <c r="AV46" s="23">
        <v>88.890225012897801</v>
      </c>
      <c r="AW46" s="23">
        <v>88.932950333551403</v>
      </c>
      <c r="AX46" s="23">
        <v>88.944023499473275</v>
      </c>
      <c r="AY46" s="23">
        <v>88.811049217548842</v>
      </c>
      <c r="AZ46" s="23">
        <v>89.109153260709434</v>
      </c>
      <c r="BA46" s="23">
        <v>89.368167604718238</v>
      </c>
      <c r="BB46" s="23">
        <v>89.161958771087811</v>
      </c>
      <c r="BC46" s="23">
        <v>89.239349782643103</v>
      </c>
      <c r="BD46" s="23">
        <v>89.261865469331298</v>
      </c>
      <c r="BE46" s="23">
        <v>89.133789099764343</v>
      </c>
      <c r="BF46" s="23">
        <v>89.161358496467301</v>
      </c>
      <c r="BG46" s="23">
        <v>89.248653822660074</v>
      </c>
      <c r="BH46" s="23">
        <v>89.215089517745724</v>
      </c>
      <c r="BI46" s="23">
        <v>89.136679600698542</v>
      </c>
      <c r="BJ46" s="23">
        <v>89.458670227403374</v>
      </c>
      <c r="BK46" s="23">
        <v>89.334231318694009</v>
      </c>
      <c r="BL46" s="23">
        <v>89.507185435392003</v>
      </c>
      <c r="BM46" s="23">
        <v>89.442828606553803</v>
      </c>
      <c r="BN46" s="23">
        <v>89.237438349290329</v>
      </c>
      <c r="BO46" s="23"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  <c r="CL46" s="23">
        <v>88.654247478486099</v>
      </c>
      <c r="CM46" s="23">
        <v>87.694758359646272</v>
      </c>
      <c r="CN46" s="23">
        <v>87.767930673552215</v>
      </c>
      <c r="CO46" s="23">
        <v>87.670834701449621</v>
      </c>
    </row>
    <row r="47" spans="2:93" x14ac:dyDescent="0.25">
      <c r="B47" s="185"/>
      <c r="C47" s="34" t="s">
        <v>1</v>
      </c>
      <c r="D47" s="23">
        <f t="shared" ref="D47:P47" si="50">+(D45/D103)*100</f>
        <v>21.502799653686349</v>
      </c>
      <c r="E47" s="23">
        <f t="shared" si="50"/>
        <v>18.540991824955192</v>
      </c>
      <c r="F47" s="23">
        <f t="shared" si="50"/>
        <v>15.407079202526388</v>
      </c>
      <c r="G47" s="23">
        <f t="shared" si="50"/>
        <v>12.13343244191131</v>
      </c>
      <c r="H47" s="23">
        <f t="shared" si="50"/>
        <v>8.9655338564569185</v>
      </c>
      <c r="I47" s="23">
        <f t="shared" si="50"/>
        <v>10.503756397813417</v>
      </c>
      <c r="J47" s="23">
        <f t="shared" si="50"/>
        <v>9.0512429423476419</v>
      </c>
      <c r="K47" s="23">
        <f t="shared" si="50"/>
        <v>6.8940991839827461</v>
      </c>
      <c r="L47" s="23">
        <f t="shared" si="50"/>
        <v>9.5149287791123438</v>
      </c>
      <c r="M47" s="23">
        <f t="shared" si="50"/>
        <v>9.7616194914783563</v>
      </c>
      <c r="N47" s="23">
        <f t="shared" si="50"/>
        <v>12.049004248530562</v>
      </c>
      <c r="O47" s="23">
        <f t="shared" si="50"/>
        <v>13.245255595487784</v>
      </c>
      <c r="P47" s="23">
        <f t="shared" si="50"/>
        <v>15.113572263034003</v>
      </c>
      <c r="Q47" s="23">
        <f t="shared" ref="Q47:AC47" si="51">+(Q45/Q42)*100</f>
        <v>15.818435651969253</v>
      </c>
      <c r="R47" s="23">
        <f t="shared" si="51"/>
        <v>16.976508122364454</v>
      </c>
      <c r="S47" s="23">
        <f t="shared" si="51"/>
        <v>19.712416706757967</v>
      </c>
      <c r="T47" s="23">
        <f t="shared" si="51"/>
        <v>22.389324883834345</v>
      </c>
      <c r="U47" s="23">
        <f t="shared" si="51"/>
        <v>22.724784052460343</v>
      </c>
      <c r="V47" s="23">
        <f t="shared" si="51"/>
        <v>22.882950743297403</v>
      </c>
      <c r="W47" s="23">
        <f t="shared" si="51"/>
        <v>25.999019526781819</v>
      </c>
      <c r="X47" s="23">
        <f t="shared" si="51"/>
        <v>26.260890050378045</v>
      </c>
      <c r="Y47" s="23">
        <f t="shared" si="51"/>
        <v>26.283345405482432</v>
      </c>
      <c r="Z47" s="23">
        <f t="shared" si="51"/>
        <v>26.494097412312161</v>
      </c>
      <c r="AA47" s="23">
        <f t="shared" si="51"/>
        <v>26.577272955252688</v>
      </c>
      <c r="AB47" s="23">
        <f t="shared" si="51"/>
        <v>26.705580534479488</v>
      </c>
      <c r="AC47" s="23">
        <f t="shared" si="51"/>
        <v>27.483175725501756</v>
      </c>
      <c r="AD47" s="23">
        <f t="shared" ref="AD47:AE47" si="52">+(AD45/AD42)*100</f>
        <v>27.940557933690656</v>
      </c>
      <c r="AE47" s="23">
        <f t="shared" si="52"/>
        <v>29.701309293662863</v>
      </c>
      <c r="AF47" s="23">
        <v>28.10328188824769</v>
      </c>
      <c r="AG47" s="23">
        <v>28.341546888949477</v>
      </c>
      <c r="AH47" s="23">
        <v>28.579027165061788</v>
      </c>
      <c r="AI47" s="23">
        <v>28.61666364923882</v>
      </c>
      <c r="AJ47" s="23">
        <v>28.577509693754312</v>
      </c>
      <c r="AK47" s="23">
        <v>28.834415250670283</v>
      </c>
      <c r="AL47" s="23">
        <v>28.997043963322184</v>
      </c>
      <c r="AM47" s="23">
        <v>29.060139813619401</v>
      </c>
      <c r="AN47" s="23">
        <v>29.260808215605998</v>
      </c>
      <c r="AO47" s="23">
        <v>29.491730076319104</v>
      </c>
      <c r="AP47" s="23">
        <v>29.757546001481412</v>
      </c>
      <c r="AQ47" s="23">
        <v>30.146768932837663</v>
      </c>
      <c r="AR47" s="23">
        <v>29.364267727919074</v>
      </c>
      <c r="AS47" s="23">
        <v>29.551357672411815</v>
      </c>
      <c r="AT47" s="23">
        <v>29.71245730291125</v>
      </c>
      <c r="AU47" s="23">
        <v>29.855089813101809</v>
      </c>
      <c r="AV47" s="23">
        <v>30.435282685384085</v>
      </c>
      <c r="AW47" s="23">
        <v>30.61171636220595</v>
      </c>
      <c r="AX47" s="23">
        <v>30.575206672218968</v>
      </c>
      <c r="AY47" s="23">
        <v>30.663316300906789</v>
      </c>
      <c r="AZ47" s="23">
        <v>31.1400190576528</v>
      </c>
      <c r="BA47" s="23">
        <v>31.668638620895589</v>
      </c>
      <c r="BB47" s="23">
        <v>31.723592194789724</v>
      </c>
      <c r="BC47" s="23">
        <v>31.999765608949488</v>
      </c>
      <c r="BD47" s="23">
        <v>31.241231452922825</v>
      </c>
      <c r="BE47" s="23">
        <v>31.440245596848076</v>
      </c>
      <c r="BF47" s="23">
        <v>31.61780761415643</v>
      </c>
      <c r="BG47" s="23">
        <v>31.998415199889479</v>
      </c>
      <c r="BH47" s="23">
        <v>31.965020346702648</v>
      </c>
      <c r="BI47" s="23">
        <v>32.121908509007262</v>
      </c>
      <c r="BJ47" s="23">
        <v>33.138696591275476</v>
      </c>
      <c r="BK47" s="23">
        <v>33.188808905574184</v>
      </c>
      <c r="BL47" s="23">
        <v>33.416761910884453</v>
      </c>
      <c r="BM47" s="23">
        <v>33.533943261645007</v>
      </c>
      <c r="BN47" s="23">
        <v>33.512109277222507</v>
      </c>
      <c r="BO47" s="23">
        <v>34.19728992219467</v>
      </c>
      <c r="BP47" s="23">
        <v>32.673837206033483</v>
      </c>
      <c r="BQ47" s="23">
        <v>34.610688687435385</v>
      </c>
      <c r="BR47" s="23">
        <v>34.656812419661534</v>
      </c>
      <c r="BS47" s="23">
        <v>34.589685407616855</v>
      </c>
      <c r="BT47" s="23">
        <v>35.058529957042978</v>
      </c>
      <c r="BU47" s="23">
        <v>35.256274910648344</v>
      </c>
      <c r="BV47" s="23">
        <v>35.300751789216115</v>
      </c>
      <c r="BW47" s="23">
        <v>35.358670368824825</v>
      </c>
      <c r="BX47" s="23">
        <v>35.290870129775087</v>
      </c>
      <c r="BY47" s="23">
        <v>35.663542382698466</v>
      </c>
      <c r="BZ47" s="23">
        <v>35.677165817935261</v>
      </c>
      <c r="CA47" s="23">
        <v>35.861937538025913</v>
      </c>
      <c r="CB47" s="23">
        <v>32.615268630250874</v>
      </c>
      <c r="CC47" s="23">
        <v>32.644278593685982</v>
      </c>
      <c r="CD47" s="23">
        <v>34.318197150959193</v>
      </c>
      <c r="CE47" s="23">
        <v>34.327642566677582</v>
      </c>
      <c r="CF47" s="23">
        <v>34.239741508346711</v>
      </c>
      <c r="CG47" s="23">
        <v>34.33816958086728</v>
      </c>
      <c r="CH47" s="23">
        <v>35.129801448650745</v>
      </c>
      <c r="CI47" s="23">
        <v>35.275602680163374</v>
      </c>
      <c r="CJ47" s="23">
        <v>35.556644387089356</v>
      </c>
      <c r="CK47" s="23">
        <v>35.492171537643017</v>
      </c>
      <c r="CL47" s="23">
        <v>35.547608828653658</v>
      </c>
      <c r="CM47" s="23">
        <v>36.067390074211751</v>
      </c>
      <c r="CN47" s="23">
        <v>29.901987310282081</v>
      </c>
      <c r="CO47" s="23">
        <v>30.118264560765734</v>
      </c>
    </row>
    <row r="48" spans="2:93" x14ac:dyDescent="0.25">
      <c r="B48" s="185"/>
      <c r="C48" s="47" t="s">
        <v>3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10251.649536242301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  <c r="CL48" s="28">
        <v>15811.459719650831</v>
      </c>
      <c r="CM48" s="28">
        <v>15963.938535111674</v>
      </c>
      <c r="CN48" s="28">
        <v>16067.073094494279</v>
      </c>
      <c r="CO48" s="28">
        <v>16144.501894729749</v>
      </c>
    </row>
    <row r="49" spans="2:93" x14ac:dyDescent="0.25">
      <c r="B49" s="185"/>
      <c r="C49" s="34" t="s">
        <v>13</v>
      </c>
      <c r="D49" s="23">
        <f t="shared" ref="D49:AE49" si="53">+(D48/D45)*100</f>
        <v>86.902675882774616</v>
      </c>
      <c r="E49" s="23">
        <f t="shared" si="53"/>
        <v>87.198111715975728</v>
      </c>
      <c r="F49" s="23">
        <f t="shared" si="53"/>
        <v>85.540185386917472</v>
      </c>
      <c r="G49" s="23">
        <f t="shared" si="53"/>
        <v>83.812851898419751</v>
      </c>
      <c r="H49" s="23">
        <f t="shared" si="53"/>
        <v>83.673407762855305</v>
      </c>
      <c r="I49" s="23">
        <f t="shared" si="53"/>
        <v>80.060940578231822</v>
      </c>
      <c r="J49" s="23">
        <f t="shared" si="53"/>
        <v>80.463817617416282</v>
      </c>
      <c r="K49" s="23">
        <f t="shared" si="53"/>
        <v>83.162820500882987</v>
      </c>
      <c r="L49" s="23">
        <f t="shared" si="53"/>
        <v>59.696300224512235</v>
      </c>
      <c r="M49" s="23">
        <f t="shared" si="53"/>
        <v>62.859021907805655</v>
      </c>
      <c r="N49" s="23">
        <f t="shared" si="53"/>
        <v>68.596569640288649</v>
      </c>
      <c r="O49" s="23">
        <f t="shared" si="53"/>
        <v>74.561697315324025</v>
      </c>
      <c r="P49" s="23">
        <f t="shared" si="53"/>
        <v>79.112844625798203</v>
      </c>
      <c r="Q49" s="23">
        <f t="shared" si="53"/>
        <v>80.975275837212138</v>
      </c>
      <c r="R49" s="23">
        <f t="shared" si="53"/>
        <v>83.668890347121163</v>
      </c>
      <c r="S49" s="23">
        <f t="shared" si="53"/>
        <v>85.819651572162272</v>
      </c>
      <c r="T49" s="23">
        <f t="shared" si="53"/>
        <v>86.853526440640678</v>
      </c>
      <c r="U49" s="23">
        <f t="shared" si="53"/>
        <v>87.397622396112382</v>
      </c>
      <c r="V49" s="23">
        <f t="shared" si="53"/>
        <v>87.537380681881459</v>
      </c>
      <c r="W49" s="23">
        <f t="shared" si="53"/>
        <v>88.800109668762616</v>
      </c>
      <c r="X49" s="23">
        <f t="shared" si="53"/>
        <v>89.615735661960642</v>
      </c>
      <c r="Y49" s="23">
        <f t="shared" si="53"/>
        <v>89.764312846993874</v>
      </c>
      <c r="Z49" s="23">
        <f t="shared" si="53"/>
        <v>89.914661714136784</v>
      </c>
      <c r="AA49" s="23">
        <f t="shared" si="53"/>
        <v>89.903869814510557</v>
      </c>
      <c r="AB49" s="23">
        <f t="shared" si="53"/>
        <v>89.442305913621823</v>
      </c>
      <c r="AC49" s="23">
        <f t="shared" si="53"/>
        <v>89.43760387615194</v>
      </c>
      <c r="AD49" s="23">
        <f t="shared" si="53"/>
        <v>89.303126180185444</v>
      </c>
      <c r="AE49" s="23">
        <f t="shared" si="53"/>
        <v>89.674968845715725</v>
      </c>
      <c r="AF49" s="23">
        <v>89.810522879936855</v>
      </c>
      <c r="AG49" s="23">
        <v>89.175450652532788</v>
      </c>
      <c r="AH49" s="23">
        <v>88.675714992072201</v>
      </c>
      <c r="AI49" s="23">
        <v>88.958663443933432</v>
      </c>
      <c r="AJ49" s="23">
        <v>88.986502328131536</v>
      </c>
      <c r="AK49" s="23">
        <v>88.771458731276425</v>
      </c>
      <c r="AL49" s="23">
        <v>88.917294951247086</v>
      </c>
      <c r="AM49" s="23">
        <v>88.77365609340643</v>
      </c>
      <c r="AN49" s="23">
        <v>88.820600566766814</v>
      </c>
      <c r="AO49" s="23">
        <v>88.795536127327566</v>
      </c>
      <c r="AP49" s="23">
        <v>89.688302246544538</v>
      </c>
      <c r="AQ49" s="23">
        <v>89.888892748791179</v>
      </c>
      <c r="AR49" s="23">
        <v>90.262517059680832</v>
      </c>
      <c r="AS49" s="23">
        <v>90.246603342890481</v>
      </c>
      <c r="AT49" s="23">
        <v>90.218197381428126</v>
      </c>
      <c r="AU49" s="23">
        <v>90.096856443743263</v>
      </c>
      <c r="AV49" s="23">
        <v>90.326853995167838</v>
      </c>
      <c r="AW49" s="23">
        <v>90.296327705446885</v>
      </c>
      <c r="AX49" s="23">
        <v>90.588363382699313</v>
      </c>
      <c r="AY49" s="23">
        <v>90.673642817965288</v>
      </c>
      <c r="AZ49" s="23">
        <v>91.048778843814318</v>
      </c>
      <c r="BA49" s="23">
        <v>91.357704933105566</v>
      </c>
      <c r="BB49" s="23">
        <v>91.290699810364202</v>
      </c>
      <c r="BC49" s="23">
        <v>91.505466524458683</v>
      </c>
      <c r="BD49" s="23">
        <v>91.494352092313534</v>
      </c>
      <c r="BE49" s="23">
        <v>91.29969806565262</v>
      </c>
      <c r="BF49" s="23">
        <v>91.100276069909498</v>
      </c>
      <c r="BG49" s="23">
        <v>91.122529515530474</v>
      </c>
      <c r="BH49" s="23">
        <v>91.103671525725048</v>
      </c>
      <c r="BI49" s="23">
        <v>90.742810141588365</v>
      </c>
      <c r="BJ49" s="23">
        <v>91.053077958862374</v>
      </c>
      <c r="BK49" s="23">
        <v>90.945994581624774</v>
      </c>
      <c r="BL49" s="23">
        <v>91.022446312885236</v>
      </c>
      <c r="BM49" s="23">
        <v>91.190343689127445</v>
      </c>
      <c r="BN49" s="23">
        <v>91.534072405220854</v>
      </c>
      <c r="BO49" s="23"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  <c r="CL49" s="23">
        <v>89.465074672075474</v>
      </c>
      <c r="CM49" s="23">
        <v>89.026087062251065</v>
      </c>
      <c r="CN49" s="23">
        <v>89.200333367055222</v>
      </c>
      <c r="CO49" s="23">
        <v>88.986570035649521</v>
      </c>
    </row>
    <row r="50" spans="2:93" x14ac:dyDescent="0.25">
      <c r="B50" s="185"/>
      <c r="C50" s="34" t="s">
        <v>4</v>
      </c>
      <c r="D50" s="23">
        <f t="shared" ref="D50:AE50" si="54">+(D48/D10)*100</f>
        <v>73.116321198235809</v>
      </c>
      <c r="E50" s="23">
        <f t="shared" si="54"/>
        <v>74.169915823364292</v>
      </c>
      <c r="F50" s="23">
        <f t="shared" si="54"/>
        <v>73.901115981468962</v>
      </c>
      <c r="G50" s="23">
        <f t="shared" si="54"/>
        <v>73.386821074343771</v>
      </c>
      <c r="H50" s="23">
        <f t="shared" si="54"/>
        <v>71.946848735786361</v>
      </c>
      <c r="I50" s="23">
        <f t="shared" si="54"/>
        <v>69.548931674756602</v>
      </c>
      <c r="J50" s="23">
        <f t="shared" si="54"/>
        <v>69.856144779846147</v>
      </c>
      <c r="K50" s="23">
        <f t="shared" si="54"/>
        <v>70.607091005723774</v>
      </c>
      <c r="L50" s="23">
        <f t="shared" si="54"/>
        <v>52.832107099440961</v>
      </c>
      <c r="M50" s="23">
        <f t="shared" si="54"/>
        <v>56.496596879619347</v>
      </c>
      <c r="N50" s="23">
        <f t="shared" si="54"/>
        <v>61.350138695524883</v>
      </c>
      <c r="O50" s="23">
        <f t="shared" si="54"/>
        <v>65.666027584709823</v>
      </c>
      <c r="P50" s="23">
        <f t="shared" si="54"/>
        <v>68.997935369288243</v>
      </c>
      <c r="Q50" s="23">
        <f t="shared" si="54"/>
        <v>70.416270291830315</v>
      </c>
      <c r="R50" s="23">
        <f t="shared" si="54"/>
        <v>71.881833669406419</v>
      </c>
      <c r="S50" s="23">
        <f t="shared" si="54"/>
        <v>74.00931036466946</v>
      </c>
      <c r="T50" s="23">
        <f t="shared" si="54"/>
        <v>75.464790373365318</v>
      </c>
      <c r="U50" s="23">
        <f t="shared" si="54"/>
        <v>76.085734057643919</v>
      </c>
      <c r="V50" s="23">
        <f t="shared" si="54"/>
        <v>75.879015670444332</v>
      </c>
      <c r="W50" s="23">
        <f t="shared" si="54"/>
        <v>77.929144800202891</v>
      </c>
      <c r="X50" s="23">
        <f t="shared" si="54"/>
        <v>78.796951145772226</v>
      </c>
      <c r="Y50" s="23">
        <f t="shared" si="54"/>
        <v>78.970537229476207</v>
      </c>
      <c r="Z50" s="23">
        <f t="shared" si="54"/>
        <v>79.202528310137993</v>
      </c>
      <c r="AA50" s="23">
        <f t="shared" si="54"/>
        <v>79.20835874834448</v>
      </c>
      <c r="AB50" s="23">
        <f t="shared" si="54"/>
        <v>78.783402811079725</v>
      </c>
      <c r="AC50" s="23">
        <f t="shared" si="54"/>
        <v>78.669792134300991</v>
      </c>
      <c r="AD50" s="23">
        <f t="shared" si="54"/>
        <v>78.673443696317364</v>
      </c>
      <c r="AE50" s="23">
        <f t="shared" si="54"/>
        <v>78.828943727194115</v>
      </c>
      <c r="AF50" s="23">
        <v>79.471694987999967</v>
      </c>
      <c r="AG50" s="23">
        <v>78.755708480227867</v>
      </c>
      <c r="AH50" s="23">
        <v>78.225512002904466</v>
      </c>
      <c r="AI50" s="23">
        <v>78.665240743237533</v>
      </c>
      <c r="AJ50" s="23">
        <v>78.810131673209654</v>
      </c>
      <c r="AK50" s="23">
        <v>78.62577048873996</v>
      </c>
      <c r="AL50" s="23">
        <v>78.879636772481049</v>
      </c>
      <c r="AM50" s="23">
        <v>78.684296605076199</v>
      </c>
      <c r="AN50" s="23">
        <v>78.632106393968698</v>
      </c>
      <c r="AO50" s="23">
        <v>78.604663376028142</v>
      </c>
      <c r="AP50" s="23">
        <v>79.478474328526147</v>
      </c>
      <c r="AQ50" s="23">
        <v>80.05620672600709</v>
      </c>
      <c r="AR50" s="23">
        <v>80.596483841729395</v>
      </c>
      <c r="AS50" s="23">
        <v>80.537246142099946</v>
      </c>
      <c r="AT50" s="23">
        <v>80.034452439008277</v>
      </c>
      <c r="AU50" s="23">
        <v>79.95168770718135</v>
      </c>
      <c r="AV50" s="23">
        <v>80.291743763376374</v>
      </c>
      <c r="AW50" s="23">
        <v>80.303188271305899</v>
      </c>
      <c r="AX50" s="23">
        <v>80.572935214896319</v>
      </c>
      <c r="AY50" s="23">
        <v>80.528213550407614</v>
      </c>
      <c r="AZ50" s="23">
        <v>81.13279588193889</v>
      </c>
      <c r="BA50" s="23">
        <v>81.64470686444173</v>
      </c>
      <c r="BB50" s="23">
        <v>81.396576126754468</v>
      </c>
      <c r="BC50" s="23">
        <v>81.658883342001076</v>
      </c>
      <c r="BD50" s="23">
        <v>81.669565476677207</v>
      </c>
      <c r="BE50" s="23">
        <v>81.378880322560448</v>
      </c>
      <c r="BF50" s="23">
        <v>81.226243737963429</v>
      </c>
      <c r="BG50" s="23">
        <v>81.325630921767029</v>
      </c>
      <c r="BH50" s="23">
        <v>81.278222105628629</v>
      </c>
      <c r="BI50" s="23">
        <v>80.885127936577788</v>
      </c>
      <c r="BJ50" s="23">
        <v>81.454872743119196</v>
      </c>
      <c r="BK50" s="23">
        <v>81.245905174635595</v>
      </c>
      <c r="BL50" s="23">
        <v>81.471629809104314</v>
      </c>
      <c r="BM50" s="23">
        <v>81.563222811593619</v>
      </c>
      <c r="BN50" s="23">
        <v>81.682661431203726</v>
      </c>
      <c r="BO50" s="23"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  <c r="CL50" s="23">
        <v>79.314588706594165</v>
      </c>
      <c r="CM50" s="23">
        <v>78.071211926289379</v>
      </c>
      <c r="CN50" s="23">
        <v>78.289286750174497</v>
      </c>
      <c r="CO50" s="23">
        <v>78.015268722443992</v>
      </c>
    </row>
    <row r="51" spans="2:93" x14ac:dyDescent="0.25">
      <c r="B51" s="185"/>
      <c r="C51" s="34" t="s">
        <v>1</v>
      </c>
      <c r="D51" s="23">
        <f t="shared" ref="D51:P51" si="55">+(D48/D103)*100</f>
        <v>18.686508288765431</v>
      </c>
      <c r="E51" s="23">
        <f t="shared" si="55"/>
        <v>16.167394764774354</v>
      </c>
      <c r="F51" s="23">
        <f t="shared" si="55"/>
        <v>13.179244112550281</v>
      </c>
      <c r="G51" s="23">
        <f t="shared" si="55"/>
        <v>10.169375762733941</v>
      </c>
      <c r="H51" s="23">
        <f t="shared" si="55"/>
        <v>7.5017677018300448</v>
      </c>
      <c r="I51" s="23">
        <f t="shared" si="55"/>
        <v>8.4094061681356234</v>
      </c>
      <c r="J51" s="23">
        <f t="shared" si="55"/>
        <v>7.28297561323987</v>
      </c>
      <c r="K51" s="23">
        <f t="shared" si="55"/>
        <v>5.73332732952841</v>
      </c>
      <c r="L51" s="23">
        <f t="shared" si="55"/>
        <v>5.6800604501274208</v>
      </c>
      <c r="M51" s="23">
        <f t="shared" si="55"/>
        <v>6.1360585347050067</v>
      </c>
      <c r="N51" s="23">
        <f t="shared" si="55"/>
        <v>8.2652035903046048</v>
      </c>
      <c r="O51" s="23">
        <f t="shared" si="55"/>
        <v>9.8758873857486211</v>
      </c>
      <c r="P51" s="23">
        <f t="shared" si="55"/>
        <v>11.956776941861824</v>
      </c>
      <c r="Q51" s="23">
        <f t="shared" ref="Q51:AE51" si="56">+(Q48/Q42)*100</f>
        <v>12.809021902314008</v>
      </c>
      <c r="R51" s="23">
        <f t="shared" si="56"/>
        <v>14.204055965671234</v>
      </c>
      <c r="S51" s="23">
        <f t="shared" si="56"/>
        <v>16.91712733419239</v>
      </c>
      <c r="T51" s="23">
        <f t="shared" si="56"/>
        <v>19.445918207862007</v>
      </c>
      <c r="U51" s="23">
        <f t="shared" si="56"/>
        <v>19.860920956501253</v>
      </c>
      <c r="V51" s="23">
        <f t="shared" si="56"/>
        <v>20.031135703407671</v>
      </c>
      <c r="W51" s="23">
        <f t="shared" si="56"/>
        <v>23.087157852585264</v>
      </c>
      <c r="X51" s="23">
        <f t="shared" si="56"/>
        <v>23.533889810024906</v>
      </c>
      <c r="Y51" s="23">
        <f t="shared" si="56"/>
        <v>23.593064396433238</v>
      </c>
      <c r="Z51" s="23">
        <f t="shared" si="56"/>
        <v>23.822078062494349</v>
      </c>
      <c r="AA51" s="23">
        <f t="shared" si="56"/>
        <v>23.8939968779375</v>
      </c>
      <c r="AB51" s="23">
        <f t="shared" si="56"/>
        <v>23.886087037657784</v>
      </c>
      <c r="AC51" s="23">
        <f t="shared" si="56"/>
        <v>24.580293837961008</v>
      </c>
      <c r="AD51" s="23">
        <f t="shared" si="56"/>
        <v>24.951791706971584</v>
      </c>
      <c r="AE51" s="23">
        <f t="shared" si="56"/>
        <v>26.634639855861845</v>
      </c>
      <c r="AF51" s="23">
        <v>25.239704410257836</v>
      </c>
      <c r="AG51" s="23">
        <v>25.273702160119583</v>
      </c>
      <c r="AH51" s="23">
        <v>25.34265667639708</v>
      </c>
      <c r="AI51" s="23">
        <v>25.457001504608801</v>
      </c>
      <c r="AJ51" s="23">
        <v>25.430126328954692</v>
      </c>
      <c r="AK51" s="23">
        <v>25.596731034653647</v>
      </c>
      <c r="AL51" s="23">
        <v>25.783387108009975</v>
      </c>
      <c r="AM51" s="23">
        <v>25.797748578405567</v>
      </c>
      <c r="AN51" s="23">
        <v>25.989625587791092</v>
      </c>
      <c r="AO51" s="23">
        <v>26.187339834491862</v>
      </c>
      <c r="AP51" s="23">
        <v>26.689037798963177</v>
      </c>
      <c r="AQ51" s="23">
        <v>27.098596793264353</v>
      </c>
      <c r="AR51" s="23">
        <v>26.504927167363313</v>
      </c>
      <c r="AS51" s="23">
        <v>26.669096541060323</v>
      </c>
      <c r="AT51" s="23">
        <v>26.806043376413026</v>
      </c>
      <c r="AU51" s="23">
        <v>26.898497410060955</v>
      </c>
      <c r="AV51" s="23">
        <v>27.491233354243477</v>
      </c>
      <c r="AW51" s="23">
        <v>27.641255722679393</v>
      </c>
      <c r="AX51" s="23">
        <v>27.697579325241044</v>
      </c>
      <c r="AY51" s="23">
        <v>27.803545898827153</v>
      </c>
      <c r="AZ51" s="23">
        <v>28.352607083723928</v>
      </c>
      <c r="BA51" s="23">
        <v>28.931741427609303</v>
      </c>
      <c r="BB51" s="23">
        <v>28.960689319609617</v>
      </c>
      <c r="BC51" s="23">
        <v>29.281534807202515</v>
      </c>
      <c r="BD51" s="23">
        <v>28.583962303511811</v>
      </c>
      <c r="BE51" s="23">
        <v>28.704849301021941</v>
      </c>
      <c r="BF51" s="23">
        <v>28.803910023749374</v>
      </c>
      <c r="BG51" s="23">
        <v>29.157765335021281</v>
      </c>
      <c r="BH51" s="23">
        <v>29.12130713979116</v>
      </c>
      <c r="BI51" s="23">
        <v>29.148322452183173</v>
      </c>
      <c r="BJ51" s="23">
        <v>30.173803241804926</v>
      </c>
      <c r="BK51" s="23">
        <v>30.183892348969298</v>
      </c>
      <c r="BL51" s="23">
        <v>30.416754169839482</v>
      </c>
      <c r="BM51" s="23">
        <v>30.579718112811076</v>
      </c>
      <c r="BN51" s="23">
        <v>30.674998370329583</v>
      </c>
      <c r="BO51" s="23">
        <v>30.758821916966095</v>
      </c>
      <c r="BP51" s="23">
        <v>29.390493732724632</v>
      </c>
      <c r="BQ51" s="23">
        <v>31.32275111585091</v>
      </c>
      <c r="BR51" s="23">
        <v>31.142023435234066</v>
      </c>
      <c r="BS51" s="23">
        <v>31.118299192437515</v>
      </c>
      <c r="BT51" s="23">
        <v>31.599260658592431</v>
      </c>
      <c r="BU51" s="23">
        <v>31.700334856046116</v>
      </c>
      <c r="BV51" s="23">
        <v>31.763397377513197</v>
      </c>
      <c r="BW51" s="23">
        <v>31.831341633766598</v>
      </c>
      <c r="BX51" s="23">
        <v>31.747584743968577</v>
      </c>
      <c r="BY51" s="23">
        <v>32.150621672131273</v>
      </c>
      <c r="BZ51" s="23">
        <v>32.133390302992375</v>
      </c>
      <c r="CA51" s="23">
        <v>32.315035083022096</v>
      </c>
      <c r="CB51" s="23">
        <v>29.406159688578843</v>
      </c>
      <c r="CC51" s="23">
        <v>29.456490307288995</v>
      </c>
      <c r="CD51" s="23">
        <v>31.089887042548547</v>
      </c>
      <c r="CE51" s="23">
        <v>31.103907170662872</v>
      </c>
      <c r="CF51" s="23">
        <v>30.998699226642902</v>
      </c>
      <c r="CG51" s="23">
        <v>31.112810574920637</v>
      </c>
      <c r="CH51" s="23">
        <v>31.766337532685657</v>
      </c>
      <c r="CI51" s="23">
        <v>31.873858422844908</v>
      </c>
      <c r="CJ51" s="23">
        <v>31.882419358258062</v>
      </c>
      <c r="CK51" s="23">
        <v>31.866357239986264</v>
      </c>
      <c r="CL51" s="23">
        <v>31.802694782692292</v>
      </c>
      <c r="CM51" s="23">
        <v>32.109386088549449</v>
      </c>
      <c r="CN51" s="23">
        <v>26.672672364146166</v>
      </c>
      <c r="CO51" s="23">
        <v>26.801210586888008</v>
      </c>
    </row>
    <row r="52" spans="2:93" x14ac:dyDescent="0.25">
      <c r="B52" s="185"/>
      <c r="C52" s="48" t="s">
        <v>8</v>
      </c>
      <c r="D52" s="31">
        <f t="shared" ref="D52:P52" si="57">+D48-D56-D60</f>
        <v>1404.4094246299996</v>
      </c>
      <c r="E52" s="31">
        <f t="shared" si="57"/>
        <v>1356.31436844</v>
      </c>
      <c r="F52" s="31">
        <f t="shared" si="57"/>
        <v>1411.2429597700004</v>
      </c>
      <c r="G52" s="31">
        <f t="shared" si="57"/>
        <v>1485.9969169800002</v>
      </c>
      <c r="H52" s="31">
        <f t="shared" si="57"/>
        <v>1537.0609319699995</v>
      </c>
      <c r="I52" s="31">
        <f t="shared" si="57"/>
        <v>1611.9629454499996</v>
      </c>
      <c r="J52" s="31">
        <f t="shared" si="57"/>
        <v>1725.44339036</v>
      </c>
      <c r="K52" s="31">
        <f t="shared" si="57"/>
        <v>1706.9324754299998</v>
      </c>
      <c r="L52" s="31">
        <f t="shared" si="57"/>
        <v>1703.6465960700007</v>
      </c>
      <c r="M52" s="31">
        <f t="shared" si="57"/>
        <v>1703.4392415699981</v>
      </c>
      <c r="N52" s="31">
        <f t="shared" si="57"/>
        <v>1696.9873634040027</v>
      </c>
      <c r="O52" s="31">
        <f t="shared" si="57"/>
        <v>1704.9352807779551</v>
      </c>
      <c r="P52" s="49">
        <f t="shared" si="5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4128.2923464023024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  <c r="CL52" s="49">
        <v>7295.0695759451928</v>
      </c>
      <c r="CM52" s="49">
        <v>7373.3076828602543</v>
      </c>
      <c r="CN52" s="49">
        <v>7492.2385967361424</v>
      </c>
      <c r="CO52" s="49">
        <v>7531.0266726191849</v>
      </c>
    </row>
    <row r="53" spans="2:93" x14ac:dyDescent="0.25">
      <c r="B53" s="185"/>
      <c r="C53" s="34" t="s">
        <v>14</v>
      </c>
      <c r="D53" s="23">
        <f>+(D52/D45)*100</f>
        <v>67.638162032079279</v>
      </c>
      <c r="E53" s="23">
        <f t="shared" ref="E53:AE53" si="58">+(E52/E45)*100</f>
        <v>67.83715494792817</v>
      </c>
      <c r="F53" s="23">
        <f t="shared" si="58"/>
        <v>68.104777272954564</v>
      </c>
      <c r="G53" s="23">
        <f t="shared" si="58"/>
        <v>68.376037972090103</v>
      </c>
      <c r="H53" s="23">
        <f t="shared" si="58"/>
        <v>69.642310737560763</v>
      </c>
      <c r="I53" s="23">
        <f t="shared" si="58"/>
        <v>68.53957527494542</v>
      </c>
      <c r="J53" s="23">
        <f t="shared" si="58"/>
        <v>69.995063700999538</v>
      </c>
      <c r="K53" s="23">
        <f t="shared" si="58"/>
        <v>73.202357442975597</v>
      </c>
      <c r="L53" s="23">
        <f t="shared" si="58"/>
        <v>53.60619207424363</v>
      </c>
      <c r="M53" s="23">
        <f t="shared" si="58"/>
        <v>45.404539588838645</v>
      </c>
      <c r="N53" s="23">
        <f t="shared" si="58"/>
        <v>35.135352322622992</v>
      </c>
      <c r="O53" s="23">
        <f t="shared" si="58"/>
        <v>35.428417301208114</v>
      </c>
      <c r="P53" s="23">
        <f t="shared" si="58"/>
        <v>34.65407433176874</v>
      </c>
      <c r="Q53" s="23">
        <f t="shared" si="58"/>
        <v>34.137812333858136</v>
      </c>
      <c r="R53" s="23">
        <f t="shared" si="58"/>
        <v>34.119838379330119</v>
      </c>
      <c r="S53" s="23">
        <f t="shared" si="58"/>
        <v>33.369242896421852</v>
      </c>
      <c r="T53" s="23">
        <f t="shared" si="58"/>
        <v>32.145343321999633</v>
      </c>
      <c r="U53" s="23">
        <f t="shared" si="58"/>
        <v>33.497031621744036</v>
      </c>
      <c r="V53" s="23">
        <f t="shared" si="58"/>
        <v>33.394083512373882</v>
      </c>
      <c r="W53" s="23">
        <f t="shared" si="58"/>
        <v>30.5760215153689</v>
      </c>
      <c r="X53" s="23">
        <f t="shared" si="58"/>
        <v>31.972251304607013</v>
      </c>
      <c r="Y53" s="23">
        <f t="shared" si="58"/>
        <v>32.170076592982063</v>
      </c>
      <c r="Z53" s="23">
        <f t="shared" si="58"/>
        <v>32.327592039943426</v>
      </c>
      <c r="AA53" s="23">
        <f t="shared" si="58"/>
        <v>32.320245450136369</v>
      </c>
      <c r="AB53" s="23">
        <f t="shared" si="58"/>
        <v>32.135343404089582</v>
      </c>
      <c r="AC53" s="23">
        <f t="shared" si="58"/>
        <v>33.752055824156663</v>
      </c>
      <c r="AD53" s="23">
        <f t="shared" si="58"/>
        <v>34.529141132503675</v>
      </c>
      <c r="AE53" s="23">
        <f t="shared" si="58"/>
        <v>37.80180360245344</v>
      </c>
      <c r="AF53" s="23">
        <v>35.842204936001814</v>
      </c>
      <c r="AG53" s="23">
        <v>35.660839817922792</v>
      </c>
      <c r="AH53" s="23">
        <v>35.470322703235389</v>
      </c>
      <c r="AI53" s="23">
        <v>35.823246604700223</v>
      </c>
      <c r="AJ53" s="23">
        <v>35.7782848226447</v>
      </c>
      <c r="AK53" s="23">
        <v>35.882127461087485</v>
      </c>
      <c r="AL53" s="23">
        <v>36.135112422448557</v>
      </c>
      <c r="AM53" s="23">
        <v>36.106075101577687</v>
      </c>
      <c r="AN53" s="23">
        <v>36.364792656028186</v>
      </c>
      <c r="AO53" s="23">
        <v>36.583081624410397</v>
      </c>
      <c r="AP53" s="23">
        <v>37.942247153645837</v>
      </c>
      <c r="AQ53" s="23">
        <v>38.664215864350723</v>
      </c>
      <c r="AR53" s="23">
        <v>38.073012355955669</v>
      </c>
      <c r="AS53" s="23">
        <v>38.22780870155372</v>
      </c>
      <c r="AT53" s="23">
        <v>38.142400924671215</v>
      </c>
      <c r="AU53" s="23">
        <v>38.269851788159912</v>
      </c>
      <c r="AV53" s="23">
        <v>39.487836177221126</v>
      </c>
      <c r="AW53" s="23">
        <v>39.603075888840749</v>
      </c>
      <c r="AX53" s="23">
        <v>39.834579026506482</v>
      </c>
      <c r="AY53" s="23">
        <v>40.065697126130999</v>
      </c>
      <c r="AZ53" s="23">
        <v>41.215558022246938</v>
      </c>
      <c r="BA53" s="23">
        <v>42.356310693698127</v>
      </c>
      <c r="BB53" s="23">
        <v>42.374188825120321</v>
      </c>
      <c r="BC53" s="23">
        <v>43.011128626751443</v>
      </c>
      <c r="BD53" s="23">
        <v>44.97776367456634</v>
      </c>
      <c r="BE53" s="23">
        <v>45.077555789993106</v>
      </c>
      <c r="BF53" s="23">
        <v>45.137712096671748</v>
      </c>
      <c r="BG53" s="23">
        <v>45.706670758743982</v>
      </c>
      <c r="BH53" s="23">
        <v>45.640365405568026</v>
      </c>
      <c r="BI53" s="23">
        <v>45.501553547146258</v>
      </c>
      <c r="BJ53" s="23">
        <v>44.197704002540334</v>
      </c>
      <c r="BK53" s="23">
        <v>44.161368305129457</v>
      </c>
      <c r="BL53" s="23">
        <v>44.556962154063839</v>
      </c>
      <c r="BM53" s="23">
        <v>44.887228988469388</v>
      </c>
      <c r="BN53" s="23">
        <v>45.200790057497549</v>
      </c>
      <c r="BO53" s="23"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  <c r="CL53" s="23">
        <v>41.277273314543493</v>
      </c>
      <c r="CM53" s="23">
        <v>41.118720813622183</v>
      </c>
      <c r="CN53" s="23">
        <v>41.595017123771747</v>
      </c>
      <c r="CO53" s="23">
        <v>41.510121328806093</v>
      </c>
    </row>
    <row r="54" spans="2:93" x14ac:dyDescent="0.25">
      <c r="B54" s="185"/>
      <c r="C54" s="34" t="s">
        <v>9</v>
      </c>
      <c r="D54" s="23">
        <f t="shared" ref="D54:AE54" si="59">+(D52/D10)*100</f>
        <v>56.907955136696629</v>
      </c>
      <c r="E54" s="23">
        <f t="shared" si="59"/>
        <v>57.701663180196213</v>
      </c>
      <c r="F54" s="23">
        <f t="shared" si="59"/>
        <v>58.838065657389564</v>
      </c>
      <c r="G54" s="23">
        <f t="shared" si="59"/>
        <v>59.870293764874525</v>
      </c>
      <c r="H54" s="23">
        <f t="shared" si="59"/>
        <v>59.882164838399468</v>
      </c>
      <c r="I54" s="23">
        <f t="shared" si="59"/>
        <v>59.540322701505964</v>
      </c>
      <c r="J54" s="23">
        <f t="shared" si="59"/>
        <v>60.767503314598301</v>
      </c>
      <c r="K54" s="23">
        <f t="shared" si="59"/>
        <v>62.150435527313817</v>
      </c>
      <c r="L54" s="23">
        <f t="shared" si="59"/>
        <v>47.442271467549453</v>
      </c>
      <c r="M54" s="23">
        <f t="shared" si="59"/>
        <v>40.808811397315019</v>
      </c>
      <c r="N54" s="23">
        <f t="shared" si="59"/>
        <v>31.423710389783604</v>
      </c>
      <c r="O54" s="23">
        <f t="shared" si="59"/>
        <v>31.201588906233347</v>
      </c>
      <c r="P54" s="23">
        <f t="shared" si="59"/>
        <v>30.223405470193153</v>
      </c>
      <c r="Q54" s="23">
        <f t="shared" si="59"/>
        <v>29.686313453322533</v>
      </c>
      <c r="R54" s="23">
        <f t="shared" si="59"/>
        <v>29.3131238747739</v>
      </c>
      <c r="S54" s="23">
        <f t="shared" si="59"/>
        <v>28.77702960700919</v>
      </c>
      <c r="T54" s="23">
        <f t="shared" si="59"/>
        <v>27.930260228782782</v>
      </c>
      <c r="U54" s="23">
        <f t="shared" si="59"/>
        <v>29.16150542564273</v>
      </c>
      <c r="V54" s="23">
        <f t="shared" si="59"/>
        <v>28.946607339600401</v>
      </c>
      <c r="W54" s="23">
        <f t="shared" si="59"/>
        <v>26.832885871125129</v>
      </c>
      <c r="X54" s="23">
        <f t="shared" si="59"/>
        <v>28.112428084868696</v>
      </c>
      <c r="Y54" s="23">
        <f t="shared" si="59"/>
        <v>28.301762144512082</v>
      </c>
      <c r="Z54" s="23">
        <f t="shared" si="59"/>
        <v>28.476190366844801</v>
      </c>
      <c r="AA54" s="23">
        <f t="shared" si="59"/>
        <v>28.475232509243543</v>
      </c>
      <c r="AB54" s="23">
        <f t="shared" si="59"/>
        <v>28.3057517135321</v>
      </c>
      <c r="AC54" s="23">
        <f t="shared" si="59"/>
        <v>29.688487847556704</v>
      </c>
      <c r="AD54" s="23">
        <f t="shared" si="59"/>
        <v>30.41916399756413</v>
      </c>
      <c r="AE54" s="23">
        <f t="shared" si="59"/>
        <v>33.22974389978404</v>
      </c>
      <c r="AF54" s="23">
        <v>31.716113958931736</v>
      </c>
      <c r="AG54" s="23">
        <v>31.494034336911554</v>
      </c>
      <c r="AH54" s="23">
        <v>31.290237181813506</v>
      </c>
      <c r="AI54" s="23">
        <v>31.678132396168408</v>
      </c>
      <c r="AJ54" s="23">
        <v>31.686730730429346</v>
      </c>
      <c r="AK54" s="23">
        <v>31.781159831376936</v>
      </c>
      <c r="AL54" s="23">
        <v>32.055907055858242</v>
      </c>
      <c r="AM54" s="23">
        <v>32.002524707875651</v>
      </c>
      <c r="AN54" s="23">
        <v>32.193435158929901</v>
      </c>
      <c r="AO54" s="23">
        <v>32.384520008090249</v>
      </c>
      <c r="AP54" s="23">
        <v>33.623023748159063</v>
      </c>
      <c r="AQ54" s="23">
        <v>34.434849106282371</v>
      </c>
      <c r="AR54" s="23">
        <v>33.995849275107673</v>
      </c>
      <c r="AS54" s="23">
        <v>34.114995189042581</v>
      </c>
      <c r="AT54" s="23">
        <v>33.836922719801528</v>
      </c>
      <c r="AU54" s="23">
        <v>33.960554891030931</v>
      </c>
      <c r="AV54" s="23">
        <v>35.100826430656326</v>
      </c>
      <c r="AW54" s="23">
        <v>35.220183810781421</v>
      </c>
      <c r="AX54" s="23">
        <v>35.430477330252181</v>
      </c>
      <c r="AY54" s="23">
        <v>35.582765994042262</v>
      </c>
      <c r="AZ54" s="23">
        <v>36.726834765300651</v>
      </c>
      <c r="BA54" s="23">
        <v>37.85305873191934</v>
      </c>
      <c r="BB54" s="23">
        <v>37.78165676983668</v>
      </c>
      <c r="BC54" s="23">
        <v>38.382851520689258</v>
      </c>
      <c r="BD54" s="23">
        <v>40.147990902305168</v>
      </c>
      <c r="BE54" s="23">
        <v>40.17933350918107</v>
      </c>
      <c r="BF54" s="23">
        <v>40.245397299616783</v>
      </c>
      <c r="BG54" s="23">
        <v>40.792588359334417</v>
      </c>
      <c r="BH54" s="23">
        <v>40.718092852803764</v>
      </c>
      <c r="BI54" s="23">
        <v>40.558573998660044</v>
      </c>
      <c r="BJ54" s="23">
        <v>39.538678271716421</v>
      </c>
      <c r="BK54" s="23">
        <v>39.45121891520477</v>
      </c>
      <c r="BL54" s="23">
        <v>39.881682739615357</v>
      </c>
      <c r="BM54" s="23">
        <v>40.148407290388008</v>
      </c>
      <c r="BN54" s="23">
        <v>40.336027160951524</v>
      </c>
      <c r="BO54" s="23"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  <c r="CL54" s="23">
        <v>36.594056036646485</v>
      </c>
      <c r="CM54" s="23">
        <v>36.058962858083554</v>
      </c>
      <c r="CN54" s="23">
        <v>36.507085792844165</v>
      </c>
      <c r="CO54" s="23">
        <v>36.392269854548772</v>
      </c>
    </row>
    <row r="55" spans="2:93" x14ac:dyDescent="0.25">
      <c r="B55" s="185"/>
      <c r="C55" s="34" t="s">
        <v>10</v>
      </c>
      <c r="D55" s="23">
        <f>+(D52/D103)*100</f>
        <v>14.544098471193752</v>
      </c>
      <c r="E55" s="23">
        <f t="shared" ref="E55:P55" si="60">+(E52/E103)*100</f>
        <v>12.577681353177548</v>
      </c>
      <c r="F55" s="23">
        <f t="shared" si="60"/>
        <v>10.492956975148301</v>
      </c>
      <c r="G55" s="23">
        <f t="shared" si="60"/>
        <v>8.2963603737991782</v>
      </c>
      <c r="H55" s="23">
        <f t="shared" si="60"/>
        <v>6.243804947594942</v>
      </c>
      <c r="I55" s="23">
        <f t="shared" si="60"/>
        <v>7.1992300229762218</v>
      </c>
      <c r="J55" s="23">
        <f t="shared" si="60"/>
        <v>6.3354232632284564</v>
      </c>
      <c r="K55" s="23">
        <f t="shared" si="60"/>
        <v>5.046643127132314</v>
      </c>
      <c r="L55" s="23">
        <f t="shared" si="60"/>
        <v>5.1005909970584469</v>
      </c>
      <c r="M55" s="23">
        <f t="shared" si="60"/>
        <v>4.4322183865200797</v>
      </c>
      <c r="N55" s="23">
        <f t="shared" si="60"/>
        <v>4.2334600940890263</v>
      </c>
      <c r="O55" s="23">
        <f t="shared" si="60"/>
        <v>4.6925844249810309</v>
      </c>
      <c r="P55" s="23">
        <f t="shared" si="60"/>
        <v>5.2374685662173865</v>
      </c>
      <c r="Q55" s="23">
        <f t="shared" ref="Q55:AE55" si="61">+(Q52/Q42)*100</f>
        <v>5.4000678770213728</v>
      </c>
      <c r="R55" s="23">
        <f t="shared" si="61"/>
        <v>5.7923571338046012</v>
      </c>
      <c r="S55" s="23">
        <f t="shared" si="61"/>
        <v>6.5778842116329077</v>
      </c>
      <c r="T55" s="23">
        <f t="shared" si="61"/>
        <v>7.197125351386445</v>
      </c>
      <c r="U55" s="23">
        <f t="shared" si="61"/>
        <v>7.6121281000256875</v>
      </c>
      <c r="V55" s="23">
        <f t="shared" si="61"/>
        <v>7.641551681312114</v>
      </c>
      <c r="W55" s="23">
        <f t="shared" si="61"/>
        <v>7.9494658042937703</v>
      </c>
      <c r="X55" s="23">
        <f t="shared" si="61"/>
        <v>8.396197761733406</v>
      </c>
      <c r="Y55" s="23">
        <f t="shared" si="61"/>
        <v>8.4553723481417293</v>
      </c>
      <c r="Z55" s="23">
        <f t="shared" si="61"/>
        <v>8.5649037261174836</v>
      </c>
      <c r="AA55" s="23">
        <f t="shared" si="61"/>
        <v>8.5898398530903801</v>
      </c>
      <c r="AB55" s="23">
        <f t="shared" si="61"/>
        <v>8.5819300128106857</v>
      </c>
      <c r="AC55" s="23">
        <f t="shared" si="61"/>
        <v>9.2761368131224273</v>
      </c>
      <c r="AD55" s="23">
        <f t="shared" si="61"/>
        <v>9.647634682132999</v>
      </c>
      <c r="AE55" s="23">
        <f t="shared" si="61"/>
        <v>11.227630606547688</v>
      </c>
      <c r="AF55" s="23">
        <v>10.072835888128017</v>
      </c>
      <c r="AG55" s="23">
        <v>10.106833637989752</v>
      </c>
      <c r="AH55" s="23">
        <v>10.13707316089272</v>
      </c>
      <c r="AI55" s="23">
        <v>10.25141798910443</v>
      </c>
      <c r="AJ55" s="23">
        <v>10.224542813450316</v>
      </c>
      <c r="AK55" s="23">
        <v>10.346401632904758</v>
      </c>
      <c r="AL55" s="23">
        <v>10.478114435333303</v>
      </c>
      <c r="AM55" s="23">
        <v>10.492475905728899</v>
      </c>
      <c r="AN55" s="23">
        <v>10.640632237083182</v>
      </c>
      <c r="AO55" s="23">
        <v>10.788983686270608</v>
      </c>
      <c r="AP55" s="23">
        <v>11.290681650741931</v>
      </c>
      <c r="AQ55" s="23">
        <v>11.656011816319376</v>
      </c>
      <c r="AR55" s="23">
        <v>11.179861280286532</v>
      </c>
      <c r="AS55" s="23">
        <v>11.29683647972151</v>
      </c>
      <c r="AT55" s="23">
        <v>11.333044589048161</v>
      </c>
      <c r="AU55" s="23">
        <v>11.42549862269609</v>
      </c>
      <c r="AV55" s="23">
        <v>12.018234566878611</v>
      </c>
      <c r="AW55" s="23">
        <v>12.123181261801104</v>
      </c>
      <c r="AX55" s="23">
        <v>12.179504864362748</v>
      </c>
      <c r="AY55" s="23">
        <v>12.285471437948871</v>
      </c>
      <c r="AZ55" s="23">
        <v>12.834532622845646</v>
      </c>
      <c r="BA55" s="23">
        <v>13.413666966731011</v>
      </c>
      <c r="BB55" s="23">
        <v>13.44261485873133</v>
      </c>
      <c r="BC55" s="23">
        <v>13.763460346324235</v>
      </c>
      <c r="BD55" s="23">
        <v>14.051607251919918</v>
      </c>
      <c r="BE55" s="23">
        <v>14.172494249430043</v>
      </c>
      <c r="BF55" s="23">
        <v>14.271554972157485</v>
      </c>
      <c r="BG55" s="23">
        <v>14.625410283429375</v>
      </c>
      <c r="BH55" s="23">
        <v>14.588952088199255</v>
      </c>
      <c r="BI55" s="23">
        <v>14.61596740059127</v>
      </c>
      <c r="BJ55" s="23">
        <v>14.646543029711856</v>
      </c>
      <c r="BK55" s="23">
        <v>14.656632136876221</v>
      </c>
      <c r="BL55" s="23">
        <v>14.889493957746405</v>
      </c>
      <c r="BM55" s="23">
        <v>15.052457900717995</v>
      </c>
      <c r="BN55" s="23">
        <v>15.147738158236503</v>
      </c>
      <c r="BO55" s="23">
        <v>15.231561704873018</v>
      </c>
      <c r="BP55" s="23">
        <v>14.559345661912296</v>
      </c>
      <c r="BQ55" s="23">
        <v>14.559015970495947</v>
      </c>
      <c r="BR55" s="23">
        <v>14.392252790088342</v>
      </c>
      <c r="BS55" s="23">
        <v>14.383282188354817</v>
      </c>
      <c r="BT55" s="23">
        <v>14.868362484789554</v>
      </c>
      <c r="BU55" s="23">
        <v>14.970926875843107</v>
      </c>
      <c r="BV55" s="23">
        <v>15.040138707620621</v>
      </c>
      <c r="BW55" s="23">
        <v>15.121956925020674</v>
      </c>
      <c r="BX55" s="23">
        <v>15.053746731778379</v>
      </c>
      <c r="BY55" s="23">
        <v>15.466631674781725</v>
      </c>
      <c r="BZ55" s="23">
        <v>15.488427382157202</v>
      </c>
      <c r="CA55" s="23">
        <v>15.674454739621341</v>
      </c>
      <c r="CB55" s="23">
        <v>14.276018698992202</v>
      </c>
      <c r="CC55" s="23">
        <v>14.331742811019948</v>
      </c>
      <c r="CD55" s="23">
        <v>14.176865436284814</v>
      </c>
      <c r="CE55" s="23">
        <v>14.194205503652697</v>
      </c>
      <c r="CF55" s="23">
        <v>14.121037172293397</v>
      </c>
      <c r="CG55" s="23">
        <v>14.187446005925599</v>
      </c>
      <c r="CH55" s="23">
        <v>14.737938364236111</v>
      </c>
      <c r="CI55" s="23">
        <v>14.813465320010746</v>
      </c>
      <c r="CJ55" s="23">
        <v>14.715173311669277</v>
      </c>
      <c r="CK55" s="23">
        <v>14.733838102560526</v>
      </c>
      <c r="CL55" s="23">
        <v>14.673083652988165</v>
      </c>
      <c r="CM55" s="23">
        <v>14.830449429375211</v>
      </c>
      <c r="CN55" s="23">
        <v>12.437736742059888</v>
      </c>
      <c r="CO55" s="23">
        <v>12.502128161304663</v>
      </c>
    </row>
    <row r="56" spans="2:93" x14ac:dyDescent="0.25">
      <c r="B56" s="185"/>
      <c r="C56" s="48" t="s">
        <v>99</v>
      </c>
      <c r="D56" s="31">
        <f t="shared" ref="D56:P56" si="62">+D18</f>
        <v>400</v>
      </c>
      <c r="E56" s="31">
        <f t="shared" si="62"/>
        <v>387.09677419999997</v>
      </c>
      <c r="F56" s="31">
        <f t="shared" si="62"/>
        <v>361.29032260000002</v>
      </c>
      <c r="G56" s="31">
        <f t="shared" si="62"/>
        <v>335.48387100000002</v>
      </c>
      <c r="H56" s="31">
        <f t="shared" si="62"/>
        <v>309.67741939999996</v>
      </c>
      <c r="I56" s="31">
        <f t="shared" si="62"/>
        <v>270.96774199999999</v>
      </c>
      <c r="J56" s="31">
        <f t="shared" si="62"/>
        <v>258.06451620000001</v>
      </c>
      <c r="K56" s="31">
        <f t="shared" si="62"/>
        <v>232.25806459999998</v>
      </c>
      <c r="L56" s="31">
        <f t="shared" si="62"/>
        <v>193.54838719999998</v>
      </c>
      <c r="M56" s="31">
        <f t="shared" si="62"/>
        <v>154.8387098</v>
      </c>
      <c r="N56" s="31">
        <f t="shared" si="62"/>
        <v>116.1290324</v>
      </c>
      <c r="O56" s="31">
        <f t="shared" si="62"/>
        <v>103.2258066</v>
      </c>
      <c r="P56" s="49">
        <f t="shared" si="6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  <c r="CM56" s="49">
        <v>0</v>
      </c>
      <c r="CN56" s="49">
        <v>0</v>
      </c>
      <c r="CO56" s="49">
        <v>0</v>
      </c>
    </row>
    <row r="57" spans="2:93" x14ac:dyDescent="0.25">
      <c r="B57" s="185"/>
      <c r="C57" s="34" t="s">
        <v>14</v>
      </c>
      <c r="D57" s="23">
        <f>+(D56/D45)*100</f>
        <v>19.264513850695348</v>
      </c>
      <c r="E57" s="23">
        <f t="shared" ref="E57:AE57" si="63">+(E56/E45)*100</f>
        <v>19.360956768047551</v>
      </c>
      <c r="F57" s="23">
        <f t="shared" si="63"/>
        <v>17.435408113962914</v>
      </c>
      <c r="G57" s="23">
        <f t="shared" si="63"/>
        <v>15.436813926329645</v>
      </c>
      <c r="H57" s="23">
        <f t="shared" si="63"/>
        <v>14.031097025294548</v>
      </c>
      <c r="I57" s="23">
        <f t="shared" si="63"/>
        <v>11.521365303286409</v>
      </c>
      <c r="J57" s="23">
        <f t="shared" si="63"/>
        <v>10.468753916416741</v>
      </c>
      <c r="K57" s="23">
        <f t="shared" si="63"/>
        <v>9.9604630579073845</v>
      </c>
      <c r="L57" s="23">
        <f t="shared" si="63"/>
        <v>6.0901081502686045</v>
      </c>
      <c r="M57" s="23">
        <f t="shared" si="63"/>
        <v>4.1271682355510091</v>
      </c>
      <c r="N57" s="23">
        <f t="shared" si="63"/>
        <v>2.4043988519011248</v>
      </c>
      <c r="O57" s="23">
        <f t="shared" si="63"/>
        <v>2.1450239159869282</v>
      </c>
      <c r="P57" s="23">
        <f t="shared" si="63"/>
        <v>1.1733642229235028</v>
      </c>
      <c r="Q57" s="23">
        <f t="shared" si="63"/>
        <v>0.62118652147254583</v>
      </c>
      <c r="R57" s="23">
        <f t="shared" si="63"/>
        <v>0.1867837252218455</v>
      </c>
      <c r="S57" s="23">
        <f t="shared" si="63"/>
        <v>0</v>
      </c>
      <c r="T57" s="23">
        <f t="shared" si="63"/>
        <v>0</v>
      </c>
      <c r="U57" s="23">
        <f t="shared" si="63"/>
        <v>0</v>
      </c>
      <c r="V57" s="23">
        <f t="shared" si="63"/>
        <v>0</v>
      </c>
      <c r="W57" s="23">
        <f t="shared" si="63"/>
        <v>0</v>
      </c>
      <c r="X57" s="23">
        <f t="shared" si="63"/>
        <v>0</v>
      </c>
      <c r="Y57" s="23">
        <f t="shared" si="63"/>
        <v>0</v>
      </c>
      <c r="Z57" s="23">
        <f t="shared" si="63"/>
        <v>0</v>
      </c>
      <c r="AA57" s="23">
        <f t="shared" si="63"/>
        <v>0</v>
      </c>
      <c r="AB57" s="23">
        <f t="shared" si="63"/>
        <v>0</v>
      </c>
      <c r="AC57" s="23">
        <f t="shared" si="63"/>
        <v>0</v>
      </c>
      <c r="AD57" s="23">
        <f t="shared" si="63"/>
        <v>0</v>
      </c>
      <c r="AE57" s="23">
        <f t="shared" si="63"/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3"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3"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3"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  <c r="CL57" s="23">
        <v>0</v>
      </c>
      <c r="CM57" s="23">
        <v>0</v>
      </c>
      <c r="CN57" s="23">
        <v>0</v>
      </c>
      <c r="CO57" s="23">
        <v>0</v>
      </c>
    </row>
    <row r="58" spans="2:93" x14ac:dyDescent="0.25">
      <c r="B58" s="185"/>
      <c r="C58" s="34" t="s">
        <v>9</v>
      </c>
      <c r="D58" s="23">
        <f t="shared" ref="D58:AE58" si="64">+(D56/D10)*100</f>
        <v>16.208366061539181</v>
      </c>
      <c r="E58" s="23">
        <f t="shared" si="64"/>
        <v>16.468252643168075</v>
      </c>
      <c r="F58" s="23">
        <f t="shared" si="64"/>
        <v>15.063050324079386</v>
      </c>
      <c r="G58" s="23">
        <f t="shared" si="64"/>
        <v>13.516527309469245</v>
      </c>
      <c r="H58" s="23">
        <f t="shared" si="64"/>
        <v>12.064683897386905</v>
      </c>
      <c r="I58" s="23">
        <f t="shared" si="64"/>
        <v>10.008608973250647</v>
      </c>
      <c r="J58" s="23">
        <f t="shared" si="64"/>
        <v>9.0886414652478393</v>
      </c>
      <c r="K58" s="23">
        <f t="shared" si="64"/>
        <v>8.4566554784099619</v>
      </c>
      <c r="L58" s="23">
        <f t="shared" si="64"/>
        <v>5.3898356318915104</v>
      </c>
      <c r="M58" s="23">
        <f t="shared" si="64"/>
        <v>3.7094271113585471</v>
      </c>
      <c r="N58" s="23">
        <f t="shared" si="64"/>
        <v>2.1504020363848926</v>
      </c>
      <c r="O58" s="23">
        <f t="shared" si="64"/>
        <v>1.8891093511642896</v>
      </c>
      <c r="P58" s="23">
        <f t="shared" si="64"/>
        <v>1.0233446819015091</v>
      </c>
      <c r="Q58" s="23">
        <f t="shared" si="64"/>
        <v>0.54018510644641993</v>
      </c>
      <c r="R58" s="23">
        <f t="shared" si="64"/>
        <v>0.16047011754125381</v>
      </c>
      <c r="S58" s="23">
        <f t="shared" si="64"/>
        <v>0</v>
      </c>
      <c r="T58" s="23">
        <f t="shared" si="64"/>
        <v>0</v>
      </c>
      <c r="U58" s="23">
        <f t="shared" si="64"/>
        <v>0</v>
      </c>
      <c r="V58" s="23">
        <f t="shared" si="64"/>
        <v>0</v>
      </c>
      <c r="W58" s="23">
        <f t="shared" si="64"/>
        <v>0</v>
      </c>
      <c r="X58" s="23">
        <f t="shared" si="64"/>
        <v>0</v>
      </c>
      <c r="Y58" s="23">
        <f t="shared" si="64"/>
        <v>0</v>
      </c>
      <c r="Z58" s="23">
        <f t="shared" si="64"/>
        <v>0</v>
      </c>
      <c r="AA58" s="23">
        <f t="shared" si="64"/>
        <v>0</v>
      </c>
      <c r="AB58" s="23">
        <f t="shared" si="64"/>
        <v>0</v>
      </c>
      <c r="AC58" s="23">
        <f t="shared" si="64"/>
        <v>0</v>
      </c>
      <c r="AD58" s="23">
        <f t="shared" si="64"/>
        <v>0</v>
      </c>
      <c r="AE58" s="23">
        <f t="shared" si="64"/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3"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  <c r="CL58" s="23">
        <v>0</v>
      </c>
      <c r="CM58" s="23">
        <v>0</v>
      </c>
      <c r="CN58" s="23">
        <v>0</v>
      </c>
      <c r="CO58" s="23">
        <v>0</v>
      </c>
    </row>
    <row r="59" spans="2:93" x14ac:dyDescent="0.25">
      <c r="B59" s="185"/>
      <c r="C59" s="34" t="s">
        <v>10</v>
      </c>
      <c r="D59" s="23">
        <f t="shared" ref="D59:P59" si="65">+(D56/D103)*100</f>
        <v>4.1424098175716777</v>
      </c>
      <c r="E59" s="23">
        <f t="shared" si="65"/>
        <v>3.5897134115968057</v>
      </c>
      <c r="F59" s="23">
        <f t="shared" si="65"/>
        <v>2.6862871374019788</v>
      </c>
      <c r="G59" s="23">
        <f t="shared" si="65"/>
        <v>1.873015388934764</v>
      </c>
      <c r="H59" s="23">
        <f t="shared" si="65"/>
        <v>1.2579627542351024</v>
      </c>
      <c r="I59" s="23">
        <f t="shared" si="65"/>
        <v>1.2101761451594015</v>
      </c>
      <c r="J59" s="23">
        <f t="shared" si="65"/>
        <v>0.94755235001141269</v>
      </c>
      <c r="K59" s="23">
        <f t="shared" si="65"/>
        <v>0.68668420239609584</v>
      </c>
      <c r="L59" s="23">
        <f t="shared" si="65"/>
        <v>0.57946945306897379</v>
      </c>
      <c r="M59" s="23">
        <f t="shared" si="65"/>
        <v>0.40287845892765067</v>
      </c>
      <c r="N59" s="23">
        <f t="shared" si="65"/>
        <v>0.28970611981718658</v>
      </c>
      <c r="O59" s="23">
        <f t="shared" si="65"/>
        <v>0.28411390025680983</v>
      </c>
      <c r="P59" s="23">
        <f t="shared" si="65"/>
        <v>0.17733724974013101</v>
      </c>
      <c r="Q59" s="23">
        <f t="shared" ref="Q59:AE59" si="66">+(Q56/Q42)*100</f>
        <v>9.8261990177840833E-2</v>
      </c>
      <c r="R59" s="23">
        <f t="shared" si="66"/>
        <v>3.1709354283541505E-2</v>
      </c>
      <c r="S59" s="23">
        <f t="shared" si="66"/>
        <v>0</v>
      </c>
      <c r="T59" s="23">
        <f t="shared" si="66"/>
        <v>0</v>
      </c>
      <c r="U59" s="23">
        <f t="shared" si="66"/>
        <v>0</v>
      </c>
      <c r="V59" s="23">
        <f t="shared" si="66"/>
        <v>0</v>
      </c>
      <c r="W59" s="23">
        <f t="shared" si="66"/>
        <v>0</v>
      </c>
      <c r="X59" s="23">
        <f t="shared" si="66"/>
        <v>0</v>
      </c>
      <c r="Y59" s="23">
        <f t="shared" si="66"/>
        <v>0</v>
      </c>
      <c r="Z59" s="23">
        <f t="shared" si="66"/>
        <v>0</v>
      </c>
      <c r="AA59" s="23">
        <f t="shared" si="66"/>
        <v>0</v>
      </c>
      <c r="AB59" s="23">
        <f t="shared" si="66"/>
        <v>0</v>
      </c>
      <c r="AC59" s="23">
        <f t="shared" si="66"/>
        <v>0</v>
      </c>
      <c r="AD59" s="23">
        <f t="shared" si="66"/>
        <v>0</v>
      </c>
      <c r="AE59" s="23">
        <f t="shared" si="66"/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  <c r="CO59" s="23">
        <v>0</v>
      </c>
    </row>
    <row r="60" spans="2:93" x14ac:dyDescent="0.25">
      <c r="B60" s="185"/>
      <c r="C60" s="48" t="s">
        <v>100</v>
      </c>
      <c r="D60" s="31">
        <f t="shared" ref="D60:Q60" si="67">+D21</f>
        <v>0</v>
      </c>
      <c r="E60" s="31">
        <f t="shared" si="67"/>
        <v>0</v>
      </c>
      <c r="F60" s="31">
        <f t="shared" si="67"/>
        <v>0</v>
      </c>
      <c r="G60" s="31">
        <f t="shared" si="67"/>
        <v>0</v>
      </c>
      <c r="H60" s="31">
        <f t="shared" si="67"/>
        <v>0</v>
      </c>
      <c r="I60" s="31">
        <f t="shared" si="67"/>
        <v>0</v>
      </c>
      <c r="J60" s="31">
        <f t="shared" si="67"/>
        <v>0</v>
      </c>
      <c r="K60" s="31">
        <f t="shared" si="67"/>
        <v>0</v>
      </c>
      <c r="L60" s="31">
        <f t="shared" si="67"/>
        <v>0</v>
      </c>
      <c r="M60" s="31">
        <f t="shared" si="67"/>
        <v>500</v>
      </c>
      <c r="N60" s="31">
        <f t="shared" si="67"/>
        <v>1500</v>
      </c>
      <c r="O60" s="31">
        <f t="shared" si="67"/>
        <v>1780</v>
      </c>
      <c r="P60" s="31">
        <f t="shared" si="67"/>
        <v>2379.9999999999995</v>
      </c>
      <c r="Q60" s="31">
        <f t="shared" si="67"/>
        <v>2879.9999999999995</v>
      </c>
      <c r="R60" s="31">
        <v>3410</v>
      </c>
      <c r="S60" s="31">
        <f t="shared" ref="S60:AE60" si="68">+S21</f>
        <v>3910</v>
      </c>
      <c r="T60" s="31">
        <f t="shared" si="68"/>
        <v>4360</v>
      </c>
      <c r="U60" s="31">
        <f t="shared" si="68"/>
        <v>4360</v>
      </c>
      <c r="V60" s="31">
        <f t="shared" si="68"/>
        <v>4360</v>
      </c>
      <c r="W60" s="31">
        <f t="shared" si="68"/>
        <v>5360</v>
      </c>
      <c r="X60" s="31">
        <f t="shared" si="68"/>
        <v>5360</v>
      </c>
      <c r="Y60" s="31">
        <f t="shared" si="68"/>
        <v>5360</v>
      </c>
      <c r="Z60" s="31">
        <f t="shared" si="68"/>
        <v>5360</v>
      </c>
      <c r="AA60" s="31">
        <f t="shared" si="68"/>
        <v>5360</v>
      </c>
      <c r="AB60" s="31">
        <f t="shared" si="68"/>
        <v>5360</v>
      </c>
      <c r="AC60" s="31">
        <f t="shared" si="68"/>
        <v>5360</v>
      </c>
      <c r="AD60" s="31">
        <f t="shared" si="68"/>
        <v>5360</v>
      </c>
      <c r="AE60" s="31">
        <f t="shared" si="68"/>
        <v>5360</v>
      </c>
      <c r="AF60" s="31">
        <v>5856.3519999999999</v>
      </c>
      <c r="AG60" s="31">
        <v>5856.3520000000008</v>
      </c>
      <c r="AH60" s="31">
        <v>5856.3520000000008</v>
      </c>
      <c r="AI60" s="31">
        <v>5856.3520000000008</v>
      </c>
      <c r="AJ60" s="31">
        <v>5856.3519999999999</v>
      </c>
      <c r="AK60" s="31">
        <v>5856.3519999999999</v>
      </c>
      <c r="AL60" s="31">
        <v>5856.3519999999999</v>
      </c>
      <c r="AM60" s="31">
        <v>5856.3519999999999</v>
      </c>
      <c r="AN60" s="31">
        <v>5856.3519999999999</v>
      </c>
      <c r="AO60" s="31">
        <v>5856.3519999999999</v>
      </c>
      <c r="AP60" s="31"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6263.3190000000004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  <c r="CL60" s="31">
        <v>8139.4374757856385</v>
      </c>
      <c r="CM60" s="31">
        <v>8213.6781843314257</v>
      </c>
      <c r="CN60" s="31">
        <v>8197.8818298381393</v>
      </c>
      <c r="CO60" s="31">
        <v>8236.5225541905711</v>
      </c>
    </row>
    <row r="61" spans="2:93" x14ac:dyDescent="0.25">
      <c r="B61" s="185"/>
      <c r="C61" s="34" t="s">
        <v>14</v>
      </c>
      <c r="D61" s="23">
        <f t="shared" ref="D61:AE61" si="69">+(D60/D45)*100</f>
        <v>0</v>
      </c>
      <c r="E61" s="23">
        <f t="shared" si="69"/>
        <v>0</v>
      </c>
      <c r="F61" s="23">
        <f t="shared" si="69"/>
        <v>0</v>
      </c>
      <c r="G61" s="23">
        <f t="shared" si="69"/>
        <v>0</v>
      </c>
      <c r="H61" s="23">
        <f t="shared" si="69"/>
        <v>0</v>
      </c>
      <c r="I61" s="23">
        <f t="shared" si="69"/>
        <v>0</v>
      </c>
      <c r="J61" s="23">
        <f t="shared" si="69"/>
        <v>0</v>
      </c>
      <c r="K61" s="23">
        <f t="shared" si="69"/>
        <v>0</v>
      </c>
      <c r="L61" s="23">
        <f t="shared" si="69"/>
        <v>0</v>
      </c>
      <c r="M61" s="23">
        <f t="shared" si="69"/>
        <v>13.32731408341601</v>
      </c>
      <c r="N61" s="23">
        <f t="shared" si="69"/>
        <v>31.056818465764529</v>
      </c>
      <c r="O61" s="23">
        <f t="shared" si="69"/>
        <v>36.988256098128979</v>
      </c>
      <c r="P61" s="23">
        <f t="shared" si="69"/>
        <v>43.285406071105946</v>
      </c>
      <c r="Q61" s="23">
        <f t="shared" si="69"/>
        <v>46.216276981881443</v>
      </c>
      <c r="R61" s="23">
        <f t="shared" si="69"/>
        <v>49.362268242569201</v>
      </c>
      <c r="S61" s="23">
        <f t="shared" si="69"/>
        <v>51.178498818956953</v>
      </c>
      <c r="T61" s="23">
        <f t="shared" si="69"/>
        <v>53.515463536220039</v>
      </c>
      <c r="U61" s="23">
        <f t="shared" si="69"/>
        <v>52.725477903571019</v>
      </c>
      <c r="V61" s="23">
        <f t="shared" si="69"/>
        <v>52.361040010208285</v>
      </c>
      <c r="W61" s="23">
        <f t="shared" si="69"/>
        <v>56.655440430116101</v>
      </c>
      <c r="X61" s="23">
        <f t="shared" si="69"/>
        <v>56.090479005672854</v>
      </c>
      <c r="Y61" s="23">
        <f t="shared" si="69"/>
        <v>56.042557723027265</v>
      </c>
      <c r="Z61" s="23">
        <f t="shared" si="69"/>
        <v>55.59675723682124</v>
      </c>
      <c r="AA61" s="23">
        <f t="shared" si="69"/>
        <v>55.422763069824079</v>
      </c>
      <c r="AB61" s="23">
        <f t="shared" si="69"/>
        <v>55.156483123040346</v>
      </c>
      <c r="AC61" s="23">
        <f t="shared" si="69"/>
        <v>53.595913250819216</v>
      </c>
      <c r="AD61" s="23">
        <f t="shared" si="69"/>
        <v>52.718557214811014</v>
      </c>
      <c r="AE61" s="23">
        <f t="shared" si="69"/>
        <v>49.926592476513818</v>
      </c>
      <c r="AF61" s="23">
        <v>51.746815697143347</v>
      </c>
      <c r="AG61" s="23">
        <v>51.311784570341935</v>
      </c>
      <c r="AH61" s="23">
        <v>50.885404179672889</v>
      </c>
      <c r="AI61" s="23">
        <v>50.818479966119391</v>
      </c>
      <c r="AJ61" s="23">
        <v>50.888106204504268</v>
      </c>
      <c r="AK61" s="23">
        <v>50.434709208199202</v>
      </c>
      <c r="AL61" s="23">
        <v>50.151848243409916</v>
      </c>
      <c r="AM61" s="23">
        <v>50.042957731210393</v>
      </c>
      <c r="AN61" s="23">
        <v>49.699766925111973</v>
      </c>
      <c r="AO61" s="23">
        <v>49.310615029795734</v>
      </c>
      <c r="AP61" s="23">
        <v>48.870136948914507</v>
      </c>
      <c r="AQ61" s="23">
        <v>48.239177856700849</v>
      </c>
      <c r="AR61" s="23">
        <v>49.249337727192994</v>
      </c>
      <c r="AS61" s="23">
        <v>48.937539671623895</v>
      </c>
      <c r="AT61" s="23">
        <v>48.672202494079933</v>
      </c>
      <c r="AU61" s="23">
        <v>48.439671342383747</v>
      </c>
      <c r="AV61" s="23">
        <v>47.516257804909237</v>
      </c>
      <c r="AW61" s="23">
        <v>47.24239311943586</v>
      </c>
      <c r="AX61" s="23">
        <v>47.298805007195917</v>
      </c>
      <c r="AY61" s="23">
        <v>47.162894067046288</v>
      </c>
      <c r="AZ61" s="23">
        <v>46.440907302161641</v>
      </c>
      <c r="BA61" s="23">
        <v>45.66570592932873</v>
      </c>
      <c r="BB61" s="23">
        <v>45.586600961334987</v>
      </c>
      <c r="BC61" s="23">
        <v>45.193166603681149</v>
      </c>
      <c r="BD61" s="23">
        <v>43.230193897173478</v>
      </c>
      <c r="BE61" s="23">
        <v>42.956550359508782</v>
      </c>
      <c r="BF61" s="23">
        <v>42.715311250474954</v>
      </c>
      <c r="BG61" s="23">
        <v>42.207230728757885</v>
      </c>
      <c r="BH61" s="23">
        <v>42.251325938406488</v>
      </c>
      <c r="BI61" s="23">
        <v>42.044964199982665</v>
      </c>
      <c r="BJ61" s="23">
        <v>43.75715277010039</v>
      </c>
      <c r="BK61" s="23">
        <v>43.691083144080636</v>
      </c>
      <c r="BL61" s="23">
        <v>43.393043683090561</v>
      </c>
      <c r="BM61" s="23">
        <v>43.241410592024529</v>
      </c>
      <c r="BN61" s="23">
        <v>43.269583461641979</v>
      </c>
      <c r="BO61" s="23"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  <c r="CL61" s="23">
        <v>46.054911720442504</v>
      </c>
      <c r="CM61" s="23">
        <v>45.805214517163421</v>
      </c>
      <c r="CN61" s="23">
        <v>45.512570200223102</v>
      </c>
      <c r="CO61" s="23">
        <v>45.398730533640617</v>
      </c>
    </row>
    <row r="62" spans="2:93" x14ac:dyDescent="0.25">
      <c r="B62" s="185"/>
      <c r="C62" s="34" t="s">
        <v>9</v>
      </c>
      <c r="D62" s="23">
        <f t="shared" ref="D62:AE62" si="70">+(D60/D10)*100</f>
        <v>0</v>
      </c>
      <c r="E62" s="23">
        <f t="shared" si="70"/>
        <v>0</v>
      </c>
      <c r="F62" s="23">
        <f t="shared" si="70"/>
        <v>0</v>
      </c>
      <c r="G62" s="23">
        <f t="shared" si="70"/>
        <v>0</v>
      </c>
      <c r="H62" s="23">
        <f t="shared" si="70"/>
        <v>0</v>
      </c>
      <c r="I62" s="23">
        <f t="shared" si="70"/>
        <v>0</v>
      </c>
      <c r="J62" s="23">
        <f t="shared" si="70"/>
        <v>0</v>
      </c>
      <c r="K62" s="23">
        <f t="shared" si="70"/>
        <v>0</v>
      </c>
      <c r="L62" s="23">
        <f t="shared" si="70"/>
        <v>0</v>
      </c>
      <c r="M62" s="23">
        <f t="shared" si="70"/>
        <v>11.978358370945775</v>
      </c>
      <c r="N62" s="23">
        <f t="shared" si="70"/>
        <v>27.776026269356386</v>
      </c>
      <c r="O62" s="23">
        <f t="shared" si="70"/>
        <v>32.575329327312183</v>
      </c>
      <c r="P62" s="23">
        <f t="shared" si="70"/>
        <v>37.75118521719358</v>
      </c>
      <c r="Q62" s="23">
        <f t="shared" si="70"/>
        <v>40.189771732061367</v>
      </c>
      <c r="R62" s="23">
        <f t="shared" si="70"/>
        <v>42.40823967709126</v>
      </c>
      <c r="S62" s="23">
        <f t="shared" si="70"/>
        <v>44.135408775286663</v>
      </c>
      <c r="T62" s="23">
        <f t="shared" si="70"/>
        <v>46.498206843154748</v>
      </c>
      <c r="U62" s="23">
        <f t="shared" si="70"/>
        <v>45.901210809274048</v>
      </c>
      <c r="V62" s="23">
        <f t="shared" si="70"/>
        <v>45.387514962253292</v>
      </c>
      <c r="W62" s="23">
        <f t="shared" si="70"/>
        <v>49.719646039478924</v>
      </c>
      <c r="X62" s="23">
        <f t="shared" si="70"/>
        <v>49.319002977610218</v>
      </c>
      <c r="Y62" s="23">
        <f t="shared" si="70"/>
        <v>49.303679276698297</v>
      </c>
      <c r="Z62" s="23">
        <f t="shared" si="70"/>
        <v>48.973144702482713</v>
      </c>
      <c r="AA62" s="23">
        <f t="shared" si="70"/>
        <v>48.829334144530698</v>
      </c>
      <c r="AB62" s="23">
        <f t="shared" si="70"/>
        <v>48.583445866451136</v>
      </c>
      <c r="AC62" s="23">
        <f t="shared" si="70"/>
        <v>47.143250399782353</v>
      </c>
      <c r="AD62" s="23">
        <f t="shared" si="70"/>
        <v>46.443507861326999</v>
      </c>
      <c r="AE62" s="23">
        <f t="shared" si="70"/>
        <v>43.888061512381434</v>
      </c>
      <c r="AF62" s="23">
        <v>45.789814175575998</v>
      </c>
      <c r="AG62" s="23">
        <v>45.316238019003791</v>
      </c>
      <c r="AH62" s="23">
        <v>44.888691292599276</v>
      </c>
      <c r="AI62" s="23">
        <v>44.938264649847277</v>
      </c>
      <c r="AJ62" s="23">
        <v>45.068614291511601</v>
      </c>
      <c r="AK62" s="23">
        <v>44.670527301733699</v>
      </c>
      <c r="AL62" s="23">
        <v>44.490327501278557</v>
      </c>
      <c r="AM62" s="23">
        <v>44.355443972869217</v>
      </c>
      <c r="AN62" s="23">
        <v>43.998772082983081</v>
      </c>
      <c r="AO62" s="23">
        <v>43.651341771550186</v>
      </c>
      <c r="AP62" s="23">
        <v>43.306917709834387</v>
      </c>
      <c r="AQ62" s="23">
        <v>42.962433696688294</v>
      </c>
      <c r="AR62" s="23">
        <v>43.975324217040161</v>
      </c>
      <c r="AS62" s="23">
        <v>43.672498821340355</v>
      </c>
      <c r="AT62" s="23">
        <v>43.178130229590685</v>
      </c>
      <c r="AU62" s="23">
        <v>42.985223110675072</v>
      </c>
      <c r="AV62" s="23">
        <v>42.237308480492445</v>
      </c>
      <c r="AW62" s="23">
        <v>42.014054009289005</v>
      </c>
      <c r="AX62" s="23">
        <v>42.069460240570379</v>
      </c>
      <c r="AY62" s="23">
        <v>41.885861062304897</v>
      </c>
      <c r="AZ62" s="23">
        <v>41.383099263547216</v>
      </c>
      <c r="BA62" s="23">
        <v>40.810604612800255</v>
      </c>
      <c r="BB62" s="23">
        <v>40.64590635428582</v>
      </c>
      <c r="BC62" s="23">
        <v>40.330088023311667</v>
      </c>
      <c r="BD62" s="23">
        <v>38.588077518626065</v>
      </c>
      <c r="BE62" s="23">
        <v>38.288801001978626</v>
      </c>
      <c r="BF62" s="23">
        <v>38.085551796917812</v>
      </c>
      <c r="BG62" s="23">
        <v>37.669385241240541</v>
      </c>
      <c r="BH62" s="23">
        <v>37.694558258383871</v>
      </c>
      <c r="BI62" s="23">
        <v>37.477485027166949</v>
      </c>
      <c r="BJ62" s="23">
        <v>39.144566997505208</v>
      </c>
      <c r="BK62" s="23">
        <v>39.031093281575927</v>
      </c>
      <c r="BL62" s="23">
        <v>38.839892075484521</v>
      </c>
      <c r="BM62" s="23">
        <v>38.676340762880706</v>
      </c>
      <c r="BN62" s="23">
        <v>38.612667865577485</v>
      </c>
      <c r="BO62" s="23"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  <c r="CL62" s="23">
        <v>40.829635412639398</v>
      </c>
      <c r="CM62" s="23">
        <v>40.168772186944075</v>
      </c>
      <c r="CN62" s="23">
        <v>39.945441061083592</v>
      </c>
      <c r="CO62" s="23">
        <v>39.801446002704594</v>
      </c>
    </row>
    <row r="63" spans="2:93" x14ac:dyDescent="0.25">
      <c r="B63" s="185"/>
      <c r="C63" s="34" t="s">
        <v>10</v>
      </c>
      <c r="D63" s="23">
        <f t="shared" ref="D63:P63" si="71">+(D60/D103)*100</f>
        <v>0</v>
      </c>
      <c r="E63" s="23">
        <f t="shared" si="71"/>
        <v>0</v>
      </c>
      <c r="F63" s="23">
        <f t="shared" si="71"/>
        <v>0</v>
      </c>
      <c r="G63" s="23">
        <f t="shared" si="71"/>
        <v>0</v>
      </c>
      <c r="H63" s="23">
        <f t="shared" si="71"/>
        <v>0</v>
      </c>
      <c r="I63" s="23">
        <f t="shared" si="71"/>
        <v>0</v>
      </c>
      <c r="J63" s="23">
        <f t="shared" si="71"/>
        <v>0</v>
      </c>
      <c r="K63" s="23">
        <f t="shared" si="71"/>
        <v>0</v>
      </c>
      <c r="L63" s="23">
        <f t="shared" si="71"/>
        <v>0</v>
      </c>
      <c r="M63" s="23">
        <f t="shared" si="71"/>
        <v>1.3009616892572773</v>
      </c>
      <c r="N63" s="23">
        <f t="shared" si="71"/>
        <v>3.7420373763983923</v>
      </c>
      <c r="O63" s="23">
        <f t="shared" si="71"/>
        <v>4.8991890605107811</v>
      </c>
      <c r="P63" s="23">
        <f t="shared" si="71"/>
        <v>6.5419711259043059</v>
      </c>
      <c r="Q63" s="23">
        <f t="shared" ref="Q63:AE63" si="72">+(Q60/Q42)*100</f>
        <v>7.3106920351147933</v>
      </c>
      <c r="R63" s="23">
        <f t="shared" si="72"/>
        <v>8.3799894775830897</v>
      </c>
      <c r="S63" s="23">
        <f t="shared" si="72"/>
        <v>10.088518951455999</v>
      </c>
      <c r="T63" s="23">
        <f t="shared" si="72"/>
        <v>11.981750994214208</v>
      </c>
      <c r="U63" s="23">
        <f t="shared" si="72"/>
        <v>11.981750994214208</v>
      </c>
      <c r="V63" s="23">
        <f t="shared" si="72"/>
        <v>11.981750994214208</v>
      </c>
      <c r="W63" s="23">
        <f t="shared" si="72"/>
        <v>14.729859020410126</v>
      </c>
      <c r="X63" s="23">
        <f t="shared" si="72"/>
        <v>14.729859020410126</v>
      </c>
      <c r="Y63" s="23">
        <f t="shared" si="72"/>
        <v>14.729859020410126</v>
      </c>
      <c r="Z63" s="23">
        <f t="shared" si="72"/>
        <v>14.729859020410126</v>
      </c>
      <c r="AA63" s="23">
        <f t="shared" si="72"/>
        <v>14.729859020410126</v>
      </c>
      <c r="AB63" s="23">
        <f t="shared" si="72"/>
        <v>14.729859020410126</v>
      </c>
      <c r="AC63" s="23">
        <f t="shared" si="72"/>
        <v>14.729859020410126</v>
      </c>
      <c r="AD63" s="23">
        <f t="shared" si="72"/>
        <v>14.729859020410126</v>
      </c>
      <c r="AE63" s="23">
        <f t="shared" si="72"/>
        <v>14.828851651235983</v>
      </c>
      <c r="AF63" s="23">
        <v>14.542553483560198</v>
      </c>
      <c r="AG63" s="23">
        <v>14.5425534835602</v>
      </c>
      <c r="AH63" s="23">
        <v>14.5425534835602</v>
      </c>
      <c r="AI63" s="23">
        <v>14.5425534835602</v>
      </c>
      <c r="AJ63" s="23">
        <v>14.542553483560198</v>
      </c>
      <c r="AK63" s="23">
        <v>14.542553483560198</v>
      </c>
      <c r="AL63" s="23">
        <v>14.542553483560198</v>
      </c>
      <c r="AM63" s="23">
        <v>14.542553483560198</v>
      </c>
      <c r="AN63" s="23">
        <v>14.542553483560198</v>
      </c>
      <c r="AO63" s="23">
        <v>14.542553483560198</v>
      </c>
      <c r="AP63" s="23">
        <v>14.542553483560198</v>
      </c>
      <c r="AQ63" s="23">
        <v>14.542553483560198</v>
      </c>
      <c r="AR63" s="23">
        <v>14.461707384440006</v>
      </c>
      <c r="AS63" s="23">
        <v>14.461707384440006</v>
      </c>
      <c r="AT63" s="23">
        <v>14.461707384440006</v>
      </c>
      <c r="AU63" s="23">
        <v>14.461707384440006</v>
      </c>
      <c r="AV63" s="23">
        <v>14.461707384440006</v>
      </c>
      <c r="AW63" s="23">
        <v>14.461707384440006</v>
      </c>
      <c r="AX63" s="23">
        <v>14.461707384440006</v>
      </c>
      <c r="AY63" s="23">
        <v>14.461707384440006</v>
      </c>
      <c r="AZ63" s="23">
        <v>14.461707384440006</v>
      </c>
      <c r="BA63" s="23">
        <v>14.461707384440006</v>
      </c>
      <c r="BB63" s="23">
        <v>14.461707384440006</v>
      </c>
      <c r="BC63" s="23">
        <v>14.461707384440006</v>
      </c>
      <c r="BD63" s="23">
        <v>13.505644932963287</v>
      </c>
      <c r="BE63" s="23">
        <v>13.505644932963287</v>
      </c>
      <c r="BF63" s="23">
        <v>13.505644932963287</v>
      </c>
      <c r="BG63" s="23">
        <v>13.505644932963287</v>
      </c>
      <c r="BH63" s="23">
        <v>13.505644932963287</v>
      </c>
      <c r="BI63" s="23">
        <v>13.505644932963287</v>
      </c>
      <c r="BJ63" s="23">
        <v>14.50055009346446</v>
      </c>
      <c r="BK63" s="23">
        <v>14.50055009346446</v>
      </c>
      <c r="BL63" s="23">
        <v>14.50055009346446</v>
      </c>
      <c r="BM63" s="23">
        <v>14.50055009346446</v>
      </c>
      <c r="BN63" s="23">
        <v>14.50055009346446</v>
      </c>
      <c r="BO63" s="23">
        <v>14.50055009346446</v>
      </c>
      <c r="BP63" s="23">
        <v>13.85046702424091</v>
      </c>
      <c r="BQ63" s="23">
        <v>15.783054098783555</v>
      </c>
      <c r="BR63" s="23">
        <v>15.769089598574308</v>
      </c>
      <c r="BS63" s="23">
        <v>15.754335957511282</v>
      </c>
      <c r="BT63" s="23">
        <v>15.750217127231458</v>
      </c>
      <c r="BU63" s="23">
        <v>15.748726933631579</v>
      </c>
      <c r="BV63" s="23">
        <v>15.74257762332115</v>
      </c>
      <c r="BW63" s="23">
        <v>15.728703662174492</v>
      </c>
      <c r="BX63" s="23">
        <v>15.713156965618772</v>
      </c>
      <c r="BY63" s="23">
        <v>15.703308950778119</v>
      </c>
      <c r="BZ63" s="23">
        <v>15.713315926614429</v>
      </c>
      <c r="CA63" s="23">
        <v>15.708933349180008</v>
      </c>
      <c r="CB63" s="23">
        <v>14.282750752254033</v>
      </c>
      <c r="CC63" s="23">
        <v>14.277357258936449</v>
      </c>
      <c r="CD63" s="23">
        <v>16.065631368931129</v>
      </c>
      <c r="CE63" s="23">
        <v>16.062311429677571</v>
      </c>
      <c r="CF63" s="23">
        <v>16.07487130321347</v>
      </c>
      <c r="CG63" s="23">
        <v>16.122573817859003</v>
      </c>
      <c r="CH63" s="23">
        <v>16.225608417313524</v>
      </c>
      <c r="CI63" s="23">
        <v>16.257602351698146</v>
      </c>
      <c r="CJ63" s="23">
        <v>16.364455295452757</v>
      </c>
      <c r="CK63" s="23">
        <v>16.329728386289723</v>
      </c>
      <c r="CL63" s="23">
        <v>16.371419864764668</v>
      </c>
      <c r="CM63" s="23">
        <v>16.520745394234797</v>
      </c>
      <c r="CN63" s="23">
        <v>13.609162965853935</v>
      </c>
      <c r="CO63" s="23">
        <v>13.673309769351011</v>
      </c>
    </row>
    <row r="64" spans="2:93" x14ac:dyDescent="0.25">
      <c r="B64" s="185"/>
      <c r="C64" s="48" t="s">
        <v>101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E64" si="73">+U24</f>
        <v>97.17298581999998</v>
      </c>
      <c r="V64" s="31">
        <f t="shared" si="73"/>
        <v>148.40502047000001</v>
      </c>
      <c r="W64" s="31">
        <f t="shared" si="73"/>
        <v>148.40502046999998</v>
      </c>
      <c r="X64" s="31">
        <f t="shared" si="73"/>
        <v>148.40502046999998</v>
      </c>
      <c r="Y64" s="31">
        <f t="shared" si="73"/>
        <v>148.40502046999998</v>
      </c>
      <c r="Z64" s="31">
        <f t="shared" si="73"/>
        <v>191.88303768999998</v>
      </c>
      <c r="AA64" s="31">
        <f t="shared" si="73"/>
        <v>208.9794138231012</v>
      </c>
      <c r="AB64" s="31">
        <f t="shared" si="73"/>
        <v>208.9794138231012</v>
      </c>
      <c r="AC64" s="31">
        <f t="shared" si="73"/>
        <v>208.9794138231012</v>
      </c>
      <c r="AD64" s="31">
        <f t="shared" si="73"/>
        <v>208.9794138231012</v>
      </c>
      <c r="AE64" s="31">
        <f t="shared" si="73"/>
        <v>208.9794138231012</v>
      </c>
      <c r="AF64" s="31">
        <v>251.41448707000001</v>
      </c>
      <c r="AG64" s="31">
        <v>251.41448707000001</v>
      </c>
      <c r="AH64" s="31">
        <v>267.00518984000001</v>
      </c>
      <c r="AI64" s="31">
        <v>267.00518984000001</v>
      </c>
      <c r="AJ64" s="31">
        <v>267.00518984000001</v>
      </c>
      <c r="AK64" s="31">
        <v>285.02456042</v>
      </c>
      <c r="AL64" s="31">
        <v>307.15046388999997</v>
      </c>
      <c r="AM64" s="31">
        <v>307.15046388999997</v>
      </c>
      <c r="AN64" s="31">
        <v>324.75697848999999</v>
      </c>
      <c r="AO64" s="31">
        <v>344.63560009999998</v>
      </c>
      <c r="AP64" s="31"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  <c r="CL64" s="31">
        <v>376.95266791999995</v>
      </c>
      <c r="CM64" s="31">
        <v>376.95266791999995</v>
      </c>
      <c r="CN64" s="31">
        <v>376.95266791999995</v>
      </c>
      <c r="CO64" s="31">
        <v>376.95266791999995</v>
      </c>
    </row>
    <row r="65" spans="2:93" x14ac:dyDescent="0.25">
      <c r="B65" s="185"/>
      <c r="C65" s="34" t="s">
        <v>14</v>
      </c>
      <c r="D65" s="23">
        <f t="shared" ref="D65:AE65" si="74">+(D64/D45)*100</f>
        <v>0</v>
      </c>
      <c r="E65" s="23">
        <f t="shared" si="74"/>
        <v>0</v>
      </c>
      <c r="F65" s="23">
        <f t="shared" si="74"/>
        <v>0</v>
      </c>
      <c r="G65" s="23">
        <f t="shared" si="74"/>
        <v>0</v>
      </c>
      <c r="H65" s="23">
        <f t="shared" si="74"/>
        <v>0</v>
      </c>
      <c r="I65" s="23">
        <f t="shared" si="74"/>
        <v>0</v>
      </c>
      <c r="J65" s="23">
        <f t="shared" si="74"/>
        <v>0</v>
      </c>
      <c r="K65" s="23">
        <f t="shared" si="74"/>
        <v>0</v>
      </c>
      <c r="L65" s="23">
        <f t="shared" si="74"/>
        <v>0</v>
      </c>
      <c r="M65" s="23">
        <f t="shared" si="74"/>
        <v>0</v>
      </c>
      <c r="N65" s="23">
        <f t="shared" si="74"/>
        <v>0</v>
      </c>
      <c r="O65" s="23">
        <f t="shared" si="74"/>
        <v>0</v>
      </c>
      <c r="P65" s="23">
        <f t="shared" si="74"/>
        <v>0</v>
      </c>
      <c r="Q65" s="23">
        <f t="shared" si="74"/>
        <v>0</v>
      </c>
      <c r="R65" s="23">
        <f t="shared" si="74"/>
        <v>0</v>
      </c>
      <c r="S65" s="23">
        <f t="shared" si="74"/>
        <v>1.2719098567834759</v>
      </c>
      <c r="T65" s="23">
        <f t="shared" si="74"/>
        <v>1.1927195824210635</v>
      </c>
      <c r="U65" s="23">
        <f t="shared" si="74"/>
        <v>1.1751128707973462</v>
      </c>
      <c r="V65" s="23">
        <f t="shared" si="74"/>
        <v>1.7822571592994152</v>
      </c>
      <c r="W65" s="23">
        <f t="shared" si="74"/>
        <v>1.5686477232776577</v>
      </c>
      <c r="X65" s="23">
        <f t="shared" si="74"/>
        <v>1.5530053516807807</v>
      </c>
      <c r="Y65" s="23">
        <f t="shared" si="74"/>
        <v>1.5516785309845182</v>
      </c>
      <c r="Z65" s="23">
        <f t="shared" si="74"/>
        <v>1.9903124373721544</v>
      </c>
      <c r="AA65" s="23">
        <f t="shared" si="74"/>
        <v>2.1608612945500849</v>
      </c>
      <c r="AB65" s="23">
        <f t="shared" si="74"/>
        <v>2.1504793864919303</v>
      </c>
      <c r="AC65" s="23">
        <f t="shared" si="74"/>
        <v>2.0896348012070862</v>
      </c>
      <c r="AD65" s="23">
        <f t="shared" si="74"/>
        <v>2.0554278329012741</v>
      </c>
      <c r="AE65" s="23">
        <f t="shared" si="74"/>
        <v>1.9465727667773718</v>
      </c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>
        <v>2.9854990277396203</v>
      </c>
      <c r="AR65" s="23">
        <v>2.9401669765322058</v>
      </c>
      <c r="AS65" s="23">
        <v>3.0812549697128646</v>
      </c>
      <c r="AT65" s="23">
        <v>3.4035939626769713</v>
      </c>
      <c r="AU65" s="23">
        <v>3.387333313199608</v>
      </c>
      <c r="AV65" s="23">
        <v>3.3227600130374744</v>
      </c>
      <c r="AW65" s="23">
        <v>3.450858697170279</v>
      </c>
      <c r="AX65" s="23">
        <v>3.4549793489968796</v>
      </c>
      <c r="AY65" s="23">
        <v>3.4450516247880274</v>
      </c>
      <c r="AZ65" s="23">
        <v>3.3923135194057452</v>
      </c>
      <c r="BA65" s="23">
        <v>3.3356883100786958</v>
      </c>
      <c r="BB65" s="23">
        <v>3.3299100239088899</v>
      </c>
      <c r="BC65" s="23">
        <v>3.3011712940261146</v>
      </c>
      <c r="BD65" s="23">
        <v>3.2863945205737504</v>
      </c>
      <c r="BE65" s="23">
        <v>3.2655919161507687</v>
      </c>
      <c r="BF65" s="23">
        <v>3.2472527227628647</v>
      </c>
      <c r="BG65" s="23">
        <v>3.2086280280286039</v>
      </c>
      <c r="BH65" s="23">
        <v>3.2119801817505462</v>
      </c>
      <c r="BI65" s="23">
        <v>3.1962923944594399</v>
      </c>
      <c r="BJ65" s="23">
        <v>3.0982211862216813</v>
      </c>
      <c r="BK65" s="23">
        <v>3.0935431324146707</v>
      </c>
      <c r="BL65" s="23">
        <v>3.072440475730835</v>
      </c>
      <c r="BM65" s="23">
        <v>3.0617041086335206</v>
      </c>
      <c r="BN65" s="23">
        <v>3.0636988860813146</v>
      </c>
      <c r="BO65" s="23"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  <c r="CL65" s="23">
        <v>2.1328896370894719</v>
      </c>
      <c r="CM65" s="23">
        <v>2.1021517314654941</v>
      </c>
      <c r="CN65" s="23">
        <v>2.0927460430603837</v>
      </c>
      <c r="CO65" s="23">
        <v>2.0777181732028605</v>
      </c>
    </row>
    <row r="66" spans="2:93" x14ac:dyDescent="0.25">
      <c r="B66" s="185"/>
      <c r="C66" s="34" t="s">
        <v>9</v>
      </c>
      <c r="D66" s="23">
        <f t="shared" ref="D66:AE66" si="75">+(D64/D10)*100</f>
        <v>0</v>
      </c>
      <c r="E66" s="23">
        <f t="shared" si="75"/>
        <v>0</v>
      </c>
      <c r="F66" s="23">
        <f t="shared" si="75"/>
        <v>0</v>
      </c>
      <c r="G66" s="23">
        <f t="shared" si="75"/>
        <v>0</v>
      </c>
      <c r="H66" s="23">
        <f t="shared" si="75"/>
        <v>0</v>
      </c>
      <c r="I66" s="23">
        <f t="shared" si="75"/>
        <v>0</v>
      </c>
      <c r="J66" s="23">
        <f t="shared" si="75"/>
        <v>0</v>
      </c>
      <c r="K66" s="23">
        <f t="shared" si="75"/>
        <v>0</v>
      </c>
      <c r="L66" s="23">
        <f t="shared" si="75"/>
        <v>0</v>
      </c>
      <c r="M66" s="23">
        <f t="shared" si="75"/>
        <v>0</v>
      </c>
      <c r="N66" s="23">
        <f t="shared" si="75"/>
        <v>0</v>
      </c>
      <c r="O66" s="23">
        <f t="shared" si="75"/>
        <v>0</v>
      </c>
      <c r="P66" s="23">
        <f t="shared" si="75"/>
        <v>0</v>
      </c>
      <c r="Q66" s="23">
        <f t="shared" si="75"/>
        <v>0</v>
      </c>
      <c r="R66" s="23">
        <f t="shared" si="75"/>
        <v>0</v>
      </c>
      <c r="S66" s="23">
        <f t="shared" si="75"/>
        <v>1.0968719823736148</v>
      </c>
      <c r="T66" s="23">
        <f t="shared" si="75"/>
        <v>1.0363233014278217</v>
      </c>
      <c r="U66" s="23">
        <f t="shared" si="75"/>
        <v>1.0230178227271598</v>
      </c>
      <c r="V66" s="23">
        <f t="shared" si="75"/>
        <v>1.5448933685907411</v>
      </c>
      <c r="W66" s="23">
        <f t="shared" si="75"/>
        <v>1.3766128895988849</v>
      </c>
      <c r="X66" s="23">
        <f t="shared" si="75"/>
        <v>1.3655200832933272</v>
      </c>
      <c r="Y66" s="23">
        <f t="shared" si="75"/>
        <v>1.3650958082658069</v>
      </c>
      <c r="Z66" s="23">
        <f t="shared" si="75"/>
        <v>1.7531932408105064</v>
      </c>
      <c r="AA66" s="23">
        <f t="shared" si="75"/>
        <v>1.9037920945702176</v>
      </c>
      <c r="AB66" s="23">
        <f t="shared" si="75"/>
        <v>1.8942052310965165</v>
      </c>
      <c r="AC66" s="23">
        <f t="shared" si="75"/>
        <v>1.838053886989216</v>
      </c>
      <c r="AD66" s="23">
        <f t="shared" si="75"/>
        <v>1.8107718374531172</v>
      </c>
      <c r="AE66" s="23">
        <f t="shared" si="75"/>
        <v>1.7111383150540449</v>
      </c>
      <c r="AF66" s="23">
        <v>6.1980066537712206</v>
      </c>
      <c r="AG66" s="23">
        <v>6.1771575641944176</v>
      </c>
      <c r="AH66" s="23">
        <v>6.5406456224667036</v>
      </c>
      <c r="AI66" s="23">
        <v>6.4676909345504079</v>
      </c>
      <c r="AJ66" s="23">
        <v>6.4846912379491961</v>
      </c>
      <c r="AK66" s="23">
        <v>6.8407929954867495</v>
      </c>
      <c r="AL66" s="23">
        <v>7.2791645273934611</v>
      </c>
      <c r="AM66" s="23">
        <v>7.269201244484444</v>
      </c>
      <c r="AN66" s="23">
        <v>7.5788717172013946</v>
      </c>
      <c r="AO66" s="23">
        <v>7.9321898108910753</v>
      </c>
      <c r="AP66" s="23">
        <v>7.5797253977559569</v>
      </c>
      <c r="AQ66" s="23">
        <v>2.6589239230364234</v>
      </c>
      <c r="AR66" s="23">
        <v>2.625310349581583</v>
      </c>
      <c r="AS66" s="23">
        <v>2.7497521317170226</v>
      </c>
      <c r="AT66" s="23">
        <v>3.0193994896160681</v>
      </c>
      <c r="AU66" s="23">
        <v>3.0059097054753474</v>
      </c>
      <c r="AV66" s="23">
        <v>2.9536088522276032</v>
      </c>
      <c r="AW66" s="23">
        <v>3.0689504512354837</v>
      </c>
      <c r="AX66" s="23">
        <v>3.0729976440737334</v>
      </c>
      <c r="AY66" s="23">
        <v>3.0595864940604609</v>
      </c>
      <c r="AZ66" s="23">
        <v>3.0228618530910309</v>
      </c>
      <c r="BA66" s="23">
        <v>2.9810435197221228</v>
      </c>
      <c r="BB66" s="23">
        <v>2.9690130026319652</v>
      </c>
      <c r="BC66" s="23">
        <v>2.9459437980001701</v>
      </c>
      <c r="BD66" s="23">
        <v>2.9334970557460158</v>
      </c>
      <c r="BE66" s="23">
        <v>2.9107458114007794</v>
      </c>
      <c r="BF66" s="23">
        <v>2.8952946414288929</v>
      </c>
      <c r="BG66" s="23">
        <v>2.8636573211920933</v>
      </c>
      <c r="BH66" s="23">
        <v>2.8655709944410015</v>
      </c>
      <c r="BI66" s="23">
        <v>2.8490689107508063</v>
      </c>
      <c r="BJ66" s="23">
        <v>2.771627473897599</v>
      </c>
      <c r="BK66" s="23">
        <v>2.7635929778548944</v>
      </c>
      <c r="BL66" s="23">
        <v>2.7500549940044388</v>
      </c>
      <c r="BM66" s="23">
        <v>2.7384747583248958</v>
      </c>
      <c r="BN66" s="23">
        <v>2.7339664046747076</v>
      </c>
      <c r="BO66" s="23"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  <c r="CL66" s="23">
        <v>1.8908972573082845</v>
      </c>
      <c r="CM66" s="23">
        <v>1.8434768812617852</v>
      </c>
      <c r="CN66" s="23">
        <v>1.8367598962467448</v>
      </c>
      <c r="CO66" s="23">
        <v>1.8215528651906585</v>
      </c>
    </row>
    <row r="67" spans="2:93" x14ac:dyDescent="0.25">
      <c r="B67" s="185"/>
      <c r="C67" s="34" t="s">
        <v>10</v>
      </c>
      <c r="D67" s="23">
        <f t="shared" ref="D67:AE67" si="76">+(D64/D42)*100</f>
        <v>0</v>
      </c>
      <c r="E67" s="23">
        <f t="shared" si="76"/>
        <v>0</v>
      </c>
      <c r="F67" s="23">
        <f t="shared" si="76"/>
        <v>0</v>
      </c>
      <c r="G67" s="23">
        <f t="shared" si="76"/>
        <v>0</v>
      </c>
      <c r="H67" s="23">
        <f t="shared" si="76"/>
        <v>0</v>
      </c>
      <c r="I67" s="23">
        <f t="shared" si="76"/>
        <v>0</v>
      </c>
      <c r="J67" s="23">
        <f t="shared" si="76"/>
        <v>0</v>
      </c>
      <c r="K67" s="23">
        <f t="shared" si="76"/>
        <v>0</v>
      </c>
      <c r="L67" s="23">
        <f t="shared" si="76"/>
        <v>0</v>
      </c>
      <c r="M67" s="23">
        <f t="shared" si="76"/>
        <v>0</v>
      </c>
      <c r="N67" s="23">
        <f t="shared" si="76"/>
        <v>0</v>
      </c>
      <c r="O67" s="23">
        <f t="shared" si="76"/>
        <v>0</v>
      </c>
      <c r="P67" s="23">
        <f t="shared" si="76"/>
        <v>0</v>
      </c>
      <c r="Q67" s="23">
        <f t="shared" si="76"/>
        <v>0</v>
      </c>
      <c r="R67" s="23">
        <f t="shared" si="76"/>
        <v>0</v>
      </c>
      <c r="S67" s="23">
        <f t="shared" si="76"/>
        <v>0.25072417110348721</v>
      </c>
      <c r="T67" s="23">
        <f t="shared" si="76"/>
        <v>0.26704186226136423</v>
      </c>
      <c r="U67" s="23">
        <f t="shared" si="76"/>
        <v>0.26704186226136417</v>
      </c>
      <c r="V67" s="23">
        <f t="shared" si="76"/>
        <v>0.40783302788137671</v>
      </c>
      <c r="W67" s="23">
        <f t="shared" si="76"/>
        <v>0.4078330278813766</v>
      </c>
      <c r="X67" s="23">
        <f t="shared" si="76"/>
        <v>0.4078330278813766</v>
      </c>
      <c r="Y67" s="23">
        <f t="shared" si="76"/>
        <v>0.4078330278813766</v>
      </c>
      <c r="Z67" s="23">
        <f t="shared" si="76"/>
        <v>0.52731531596674308</v>
      </c>
      <c r="AA67" s="23">
        <f t="shared" si="76"/>
        <v>0.57429800443698276</v>
      </c>
      <c r="AB67" s="23">
        <f t="shared" si="76"/>
        <v>0.57429800443698276</v>
      </c>
      <c r="AC67" s="23">
        <f t="shared" si="76"/>
        <v>0.57429800443698276</v>
      </c>
      <c r="AD67" s="23">
        <f t="shared" si="76"/>
        <v>0.57429800443698276</v>
      </c>
      <c r="AE67" s="23">
        <f t="shared" si="76"/>
        <v>0.57815759808675793</v>
      </c>
      <c r="AF67" s="23">
        <v>0.62431503856962989</v>
      </c>
      <c r="AG67" s="23">
        <v>0.62431503856962989</v>
      </c>
      <c r="AH67" s="23">
        <v>0.66303003194417687</v>
      </c>
      <c r="AI67" s="23">
        <v>0.66303003194417687</v>
      </c>
      <c r="AJ67" s="23">
        <v>0.66303003194417687</v>
      </c>
      <c r="AK67" s="23">
        <v>0.70777591818867536</v>
      </c>
      <c r="AL67" s="23">
        <v>0.76271918911647563</v>
      </c>
      <c r="AM67" s="23">
        <v>0.76271918911647563</v>
      </c>
      <c r="AN67" s="23">
        <v>0.80643986714771143</v>
      </c>
      <c r="AO67" s="23">
        <v>0.85580266466105759</v>
      </c>
      <c r="AP67" s="23">
        <v>0.85580266466105759</v>
      </c>
      <c r="AQ67" s="23">
        <v>0.90003149338477839</v>
      </c>
      <c r="AR67" s="23">
        <v>0.86335850263678049</v>
      </c>
      <c r="AS67" s="23">
        <v>0.91055267689881292</v>
      </c>
      <c r="AT67" s="23">
        <v>1.0112914029248603</v>
      </c>
      <c r="AU67" s="23">
        <v>1.0112914029248603</v>
      </c>
      <c r="AV67" s="23">
        <v>1.0112914029248603</v>
      </c>
      <c r="AW67" s="23">
        <v>1.0563670764382815</v>
      </c>
      <c r="AX67" s="23">
        <v>1.0563670764382815</v>
      </c>
      <c r="AY67" s="23">
        <v>1.0563670764382815</v>
      </c>
      <c r="AZ67" s="23">
        <v>1.0563670764382815</v>
      </c>
      <c r="BA67" s="23">
        <v>1.0563670764382815</v>
      </c>
      <c r="BB67" s="23">
        <v>1.0563670764382815</v>
      </c>
      <c r="BC67" s="23">
        <v>1.0563670764382815</v>
      </c>
      <c r="BD67" s="23">
        <v>1.0267101186286189</v>
      </c>
      <c r="BE67" s="23">
        <v>1.0267101186286189</v>
      </c>
      <c r="BF67" s="23">
        <v>1.0267101186286189</v>
      </c>
      <c r="BG67" s="23">
        <v>1.0267101186286189</v>
      </c>
      <c r="BH67" s="23">
        <v>1.0267101186286189</v>
      </c>
      <c r="BI67" s="23">
        <v>1.0267101186286189</v>
      </c>
      <c r="BJ67" s="23">
        <v>1.0267101186286189</v>
      </c>
      <c r="BK67" s="23">
        <v>1.0267101186286189</v>
      </c>
      <c r="BL67" s="23">
        <v>1.0267101186286189</v>
      </c>
      <c r="BM67" s="23">
        <v>1.0267101186286189</v>
      </c>
      <c r="BN67" s="23">
        <v>1.0267101186286189</v>
      </c>
      <c r="BO67" s="23">
        <v>1.0267101186286189</v>
      </c>
      <c r="BP67" s="23">
        <v>0.98068104657142896</v>
      </c>
      <c r="BQ67" s="23">
        <v>0.98068104657142896</v>
      </c>
      <c r="BR67" s="23">
        <v>0.98068104657142874</v>
      </c>
      <c r="BS67" s="23">
        <v>0.98068104657142874</v>
      </c>
      <c r="BT67" s="23">
        <v>0.98068104657142874</v>
      </c>
      <c r="BU67" s="23">
        <v>0.98068104657142874</v>
      </c>
      <c r="BV67" s="23">
        <v>0.98068104657142874</v>
      </c>
      <c r="BW67" s="23">
        <v>0.98068104657142874</v>
      </c>
      <c r="BX67" s="23">
        <v>0.98068104657142874</v>
      </c>
      <c r="BY67" s="23">
        <v>0.98068104657142874</v>
      </c>
      <c r="BZ67" s="23">
        <v>0.93164699422074415</v>
      </c>
      <c r="CA67" s="23">
        <v>0.93164699422074415</v>
      </c>
      <c r="CB67" s="23">
        <v>0.84739023733260121</v>
      </c>
      <c r="CC67" s="23">
        <v>0.84739023733260121</v>
      </c>
      <c r="CD67" s="23">
        <v>0.84739023733260121</v>
      </c>
      <c r="CE67" s="23">
        <v>0.84739023733260121</v>
      </c>
      <c r="CF67" s="23">
        <v>0.80279075113602849</v>
      </c>
      <c r="CG67" s="23">
        <v>0.80279075113602849</v>
      </c>
      <c r="CH67" s="23">
        <v>0.80279075113602849</v>
      </c>
      <c r="CI67" s="23">
        <v>0.80279075113602849</v>
      </c>
      <c r="CJ67" s="23">
        <v>0.80279075113602849</v>
      </c>
      <c r="CK67" s="23">
        <v>0.80279075113602849</v>
      </c>
      <c r="CL67" s="23">
        <v>0.7581912649394561</v>
      </c>
      <c r="CM67" s="23">
        <v>0.7581912649394561</v>
      </c>
      <c r="CN67" s="23">
        <v>0.62577265623234624</v>
      </c>
      <c r="CO67" s="23">
        <v>0.62577265623234624</v>
      </c>
    </row>
    <row r="68" spans="2:93" x14ac:dyDescent="0.25">
      <c r="B68" s="185"/>
      <c r="C68" s="47" t="s">
        <v>102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  <c r="CL68" s="32">
        <v>1861.8723349034419</v>
      </c>
      <c r="CM68" s="32">
        <v>1967.8150237625532</v>
      </c>
      <c r="CN68" s="32">
        <v>1945.2733710497614</v>
      </c>
      <c r="CO68" s="32">
        <v>1998.1255694617446</v>
      </c>
    </row>
    <row r="69" spans="2:93" x14ac:dyDescent="0.25">
      <c r="B69" s="185"/>
      <c r="C69" s="34" t="s">
        <v>13</v>
      </c>
      <c r="D69" s="23">
        <f t="shared" ref="D69:AE69" si="77">+(D68/D45)*100</f>
        <v>13.097324117225378</v>
      </c>
      <c r="E69" s="23">
        <f t="shared" si="77"/>
        <v>12.801888284024285</v>
      </c>
      <c r="F69" s="23">
        <f t="shared" si="77"/>
        <v>14.459814613082514</v>
      </c>
      <c r="G69" s="23">
        <f t="shared" si="77"/>
        <v>16.187148101580249</v>
      </c>
      <c r="H69" s="23">
        <f t="shared" si="77"/>
        <v>16.326592237144684</v>
      </c>
      <c r="I69" s="23">
        <f t="shared" si="77"/>
        <v>19.939059421768171</v>
      </c>
      <c r="J69" s="23">
        <f t="shared" si="77"/>
        <v>19.536182382583721</v>
      </c>
      <c r="K69" s="23">
        <f t="shared" si="77"/>
        <v>16.83717949911702</v>
      </c>
      <c r="L69" s="23">
        <f t="shared" si="77"/>
        <v>40.303699775487765</v>
      </c>
      <c r="M69" s="23">
        <f t="shared" si="77"/>
        <v>37.140978092194345</v>
      </c>
      <c r="N69" s="23">
        <f t="shared" si="77"/>
        <v>31.403430359711354</v>
      </c>
      <c r="O69" s="23">
        <f t="shared" si="77"/>
        <v>25.438302684675978</v>
      </c>
      <c r="P69" s="23">
        <f t="shared" si="77"/>
        <v>20.887155374201793</v>
      </c>
      <c r="Q69" s="23">
        <f t="shared" si="77"/>
        <v>19.024724162787869</v>
      </c>
      <c r="R69" s="23">
        <f t="shared" si="77"/>
        <v>16.33110965287884</v>
      </c>
      <c r="S69" s="23">
        <f t="shared" si="77"/>
        <v>14.180348427837725</v>
      </c>
      <c r="T69" s="23">
        <f t="shared" si="77"/>
        <v>13.14647355935932</v>
      </c>
      <c r="U69" s="23">
        <f t="shared" si="77"/>
        <v>12.60237760388763</v>
      </c>
      <c r="V69" s="23">
        <f t="shared" si="77"/>
        <v>12.462619318118422</v>
      </c>
      <c r="W69" s="23">
        <f t="shared" si="77"/>
        <v>11.199890331237384</v>
      </c>
      <c r="X69" s="23">
        <f t="shared" si="77"/>
        <v>10.384264338039353</v>
      </c>
      <c r="Y69" s="23">
        <f t="shared" si="77"/>
        <v>10.235687153006129</v>
      </c>
      <c r="Z69" s="23">
        <f t="shared" si="77"/>
        <v>10.085338285863205</v>
      </c>
      <c r="AA69" s="23">
        <f t="shared" si="77"/>
        <v>10.096130185489443</v>
      </c>
      <c r="AB69" s="23">
        <f t="shared" si="77"/>
        <v>10.557694086378183</v>
      </c>
      <c r="AC69" s="23">
        <f t="shared" si="77"/>
        <v>10.562396123848048</v>
      </c>
      <c r="AD69" s="23">
        <f t="shared" si="77"/>
        <v>10.696873819814549</v>
      </c>
      <c r="AE69" s="23">
        <f t="shared" si="77"/>
        <v>10.325031154284263</v>
      </c>
      <c r="AF69" s="23">
        <v>10.189477120063128</v>
      </c>
      <c r="AG69" s="23">
        <v>10.824549347467197</v>
      </c>
      <c r="AH69" s="23">
        <v>11.324285007927799</v>
      </c>
      <c r="AI69" s="23">
        <v>11.04133655606657</v>
      </c>
      <c r="AJ69" s="23">
        <v>11.013497671868469</v>
      </c>
      <c r="AK69" s="23">
        <v>11.228541268723575</v>
      </c>
      <c r="AL69" s="23">
        <v>11.082705048752912</v>
      </c>
      <c r="AM69" s="23">
        <v>11.226343906593563</v>
      </c>
      <c r="AN69" s="23">
        <v>11.17939943323319</v>
      </c>
      <c r="AO69" s="23">
        <v>11.204463872672433</v>
      </c>
      <c r="AP69" s="23">
        <v>10.311697753455473</v>
      </c>
      <c r="AQ69" s="23">
        <v>10.11110725120883</v>
      </c>
      <c r="AR69" s="23">
        <v>9.7374829403191594</v>
      </c>
      <c r="AS69" s="23">
        <v>9.7533966571095299</v>
      </c>
      <c r="AT69" s="23">
        <v>9.7818026185718825</v>
      </c>
      <c r="AU69" s="23">
        <v>9.9031435562567225</v>
      </c>
      <c r="AV69" s="23">
        <v>9.6731460048321551</v>
      </c>
      <c r="AW69" s="23">
        <v>9.7036722945531135</v>
      </c>
      <c r="AX69" s="23">
        <v>9.4116366173006849</v>
      </c>
      <c r="AY69" s="23">
        <v>9.3263571820346893</v>
      </c>
      <c r="AZ69" s="23">
        <v>8.9512211561856869</v>
      </c>
      <c r="BA69" s="23">
        <v>8.6422950668944338</v>
      </c>
      <c r="BB69" s="23">
        <v>8.7093001896358011</v>
      </c>
      <c r="BC69" s="23">
        <v>8.4945334755413064</v>
      </c>
      <c r="BD69" s="23">
        <v>8.5056479076864608</v>
      </c>
      <c r="BE69" s="23">
        <v>8.700301934347376</v>
      </c>
      <c r="BF69" s="23">
        <v>8.8997239300904987</v>
      </c>
      <c r="BG69" s="23">
        <v>8.8774704844695371</v>
      </c>
      <c r="BH69" s="23">
        <v>8.8963284742749522</v>
      </c>
      <c r="BI69" s="23">
        <v>9.257189858411639</v>
      </c>
      <c r="BJ69" s="23">
        <v>8.946922041137622</v>
      </c>
      <c r="BK69" s="23">
        <v>9.0540054183752474</v>
      </c>
      <c r="BL69" s="23">
        <v>8.9775536871147548</v>
      </c>
      <c r="BM69" s="23">
        <v>8.8096563108725459</v>
      </c>
      <c r="BN69" s="23">
        <v>8.4659275947791297</v>
      </c>
      <c r="BO69" s="23"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  <c r="CL69" s="23">
        <v>10.534925327924524</v>
      </c>
      <c r="CM69" s="23">
        <v>10.973912937748931</v>
      </c>
      <c r="CN69" s="23">
        <v>10.799666632944739</v>
      </c>
      <c r="CO69" s="23">
        <v>11.013429964350474</v>
      </c>
    </row>
    <row r="70" spans="2:93" x14ac:dyDescent="0.25">
      <c r="B70" s="185"/>
      <c r="C70" s="34" t="s">
        <v>4</v>
      </c>
      <c r="D70" s="23">
        <f t="shared" ref="D70:AE70" si="78">+(D68/D10)*100</f>
        <v>11.019547410533384</v>
      </c>
      <c r="E70" s="23">
        <f t="shared" si="78"/>
        <v>10.889169016629431</v>
      </c>
      <c r="F70" s="23">
        <f t="shared" si="78"/>
        <v>12.492332486286401</v>
      </c>
      <c r="G70" s="23">
        <f t="shared" si="78"/>
        <v>14.173522491208427</v>
      </c>
      <c r="H70" s="23">
        <f t="shared" si="78"/>
        <v>14.038472836983784</v>
      </c>
      <c r="I70" s="23">
        <f t="shared" si="78"/>
        <v>17.32105907534784</v>
      </c>
      <c r="J70" s="23">
        <f t="shared" si="78"/>
        <v>16.960696439387629</v>
      </c>
      <c r="K70" s="23">
        <f t="shared" si="78"/>
        <v>14.295141242368514</v>
      </c>
      <c r="L70" s="23">
        <f t="shared" si="78"/>
        <v>35.669369375222161</v>
      </c>
      <c r="M70" s="23">
        <f t="shared" si="78"/>
        <v>33.381665881901213</v>
      </c>
      <c r="N70" s="23">
        <f t="shared" si="78"/>
        <v>28.086022642041865</v>
      </c>
      <c r="O70" s="23">
        <f t="shared" si="78"/>
        <v>22.403356494633083</v>
      </c>
      <c r="P70" s="23">
        <f t="shared" si="78"/>
        <v>18.216644887112306</v>
      </c>
      <c r="Q70" s="23">
        <f t="shared" si="78"/>
        <v>16.543940172152531</v>
      </c>
      <c r="R70" s="23">
        <f t="shared" si="78"/>
        <v>14.030425201467555</v>
      </c>
      <c r="S70" s="23">
        <f t="shared" si="78"/>
        <v>12.228875189414294</v>
      </c>
      <c r="T70" s="23">
        <f t="shared" si="78"/>
        <v>11.422632010043719</v>
      </c>
      <c r="U70" s="23">
        <f t="shared" si="78"/>
        <v>10.971249841529488</v>
      </c>
      <c r="V70" s="23">
        <f t="shared" si="78"/>
        <v>10.80282822227535</v>
      </c>
      <c r="W70" s="23">
        <f t="shared" si="78"/>
        <v>9.8287927641649766</v>
      </c>
      <c r="X70" s="23">
        <f t="shared" si="78"/>
        <v>9.1306327363732738</v>
      </c>
      <c r="Y70" s="23">
        <f t="shared" si="78"/>
        <v>9.0048894460267874</v>
      </c>
      <c r="Z70" s="23">
        <f t="shared" si="78"/>
        <v>8.8838046640597081</v>
      </c>
      <c r="AA70" s="23">
        <f t="shared" si="78"/>
        <v>8.8950331432025376</v>
      </c>
      <c r="AB70" s="23">
        <f t="shared" si="78"/>
        <v>9.2995261858137113</v>
      </c>
      <c r="AC70" s="23">
        <f t="shared" si="78"/>
        <v>9.2907398173805316</v>
      </c>
      <c r="AD70" s="23">
        <f t="shared" si="78"/>
        <v>9.4236331490992775</v>
      </c>
      <c r="AE70" s="23">
        <f t="shared" si="78"/>
        <v>9.0762373304296418</v>
      </c>
      <c r="AF70" s="23">
        <v>9.0164826103440951</v>
      </c>
      <c r="AG70" s="23">
        <v>9.5597504313229322</v>
      </c>
      <c r="AH70" s="23">
        <v>9.9897473946633966</v>
      </c>
      <c r="AI70" s="23">
        <v>9.7637415478651537</v>
      </c>
      <c r="AJ70" s="23">
        <v>9.7540096418437034</v>
      </c>
      <c r="AK70" s="23">
        <v>9.9452315117466181</v>
      </c>
      <c r="AL70" s="23">
        <v>9.8316053044741292</v>
      </c>
      <c r="AM70" s="23">
        <v>9.9504403965018913</v>
      </c>
      <c r="AN70" s="23">
        <v>9.8970252401510468</v>
      </c>
      <c r="AO70" s="23">
        <v>9.918551646080271</v>
      </c>
      <c r="AP70" s="23">
        <v>9.1378472404198856</v>
      </c>
      <c r="AQ70" s="23">
        <v>9.0050824699082597</v>
      </c>
      <c r="AR70" s="23">
        <v>8.6947152818665696</v>
      </c>
      <c r="AS70" s="23">
        <v>8.7040584154799294</v>
      </c>
      <c r="AT70" s="23">
        <v>8.6776419743121362</v>
      </c>
      <c r="AU70" s="23">
        <v>8.788020716611884</v>
      </c>
      <c r="AV70" s="23">
        <v>8.5984812495214378</v>
      </c>
      <c r="AW70" s="23">
        <v>8.6297620622455096</v>
      </c>
      <c r="AX70" s="23">
        <v>8.3710882845769543</v>
      </c>
      <c r="AY70" s="23">
        <v>8.2828356671412298</v>
      </c>
      <c r="AZ70" s="23">
        <v>7.976357378770552</v>
      </c>
      <c r="BA70" s="23">
        <v>7.7234607402765141</v>
      </c>
      <c r="BB70" s="23">
        <v>7.7653826443333447</v>
      </c>
      <c r="BC70" s="23">
        <v>7.5804664406420157</v>
      </c>
      <c r="BD70" s="23">
        <v>7.5922999926540804</v>
      </c>
      <c r="BE70" s="23">
        <v>7.7549087772039087</v>
      </c>
      <c r="BF70" s="23">
        <v>7.9351147585038788</v>
      </c>
      <c r="BG70" s="23">
        <v>7.9230229008930415</v>
      </c>
      <c r="BH70" s="23">
        <v>7.9368674121171017</v>
      </c>
      <c r="BI70" s="23">
        <v>8.2515516641207416</v>
      </c>
      <c r="BJ70" s="23">
        <v>8.0037974842841741</v>
      </c>
      <c r="BK70" s="23">
        <v>8.0883261440584349</v>
      </c>
      <c r="BL70" s="23">
        <v>8.0355556262876746</v>
      </c>
      <c r="BM70" s="23">
        <v>7.8796057949601819</v>
      </c>
      <c r="BN70" s="23">
        <v>7.554776918086584</v>
      </c>
      <c r="BO70" s="23"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  <c r="CL70" s="23">
        <v>9.3396587718919211</v>
      </c>
      <c r="CM70" s="23">
        <v>9.6235464333568839</v>
      </c>
      <c r="CN70" s="23">
        <v>9.4786439233776889</v>
      </c>
      <c r="CO70" s="23">
        <v>9.6555659790056261</v>
      </c>
    </row>
    <row r="71" spans="2:93" x14ac:dyDescent="0.25">
      <c r="B71" s="185"/>
      <c r="C71" s="34" t="s">
        <v>1</v>
      </c>
      <c r="D71" s="23">
        <f t="shared" ref="D71:P71" si="79">+(D68/D103)*100</f>
        <v>2.8162913649209171</v>
      </c>
      <c r="E71" s="23">
        <f t="shared" si="79"/>
        <v>2.3735970601808387</v>
      </c>
      <c r="F71" s="23">
        <f t="shared" si="79"/>
        <v>2.2278350899761077</v>
      </c>
      <c r="G71" s="23">
        <f t="shared" si="79"/>
        <v>1.9640566791773686</v>
      </c>
      <c r="H71" s="23">
        <f t="shared" si="79"/>
        <v>1.4637661546268737</v>
      </c>
      <c r="I71" s="23">
        <f t="shared" si="79"/>
        <v>2.0943502296777932</v>
      </c>
      <c r="J71" s="23">
        <f t="shared" si="79"/>
        <v>1.7682673291077724</v>
      </c>
      <c r="K71" s="23">
        <f t="shared" si="79"/>
        <v>1.1607718544543366</v>
      </c>
      <c r="L71" s="23">
        <f t="shared" si="79"/>
        <v>3.8348683289849221</v>
      </c>
      <c r="M71" s="23">
        <f t="shared" si="79"/>
        <v>3.6255609567733487</v>
      </c>
      <c r="N71" s="23">
        <f t="shared" si="79"/>
        <v>3.7838006582259576</v>
      </c>
      <c r="O71" s="23">
        <f t="shared" si="79"/>
        <v>3.3693682097391644</v>
      </c>
      <c r="P71" s="23">
        <f t="shared" si="79"/>
        <v>3.1567953211721789</v>
      </c>
      <c r="Q71" s="23">
        <f t="shared" ref="Q71:AE71" si="80">+(Q68/Q42)*100</f>
        <v>3.0094137496552453</v>
      </c>
      <c r="R71" s="23">
        <f t="shared" si="80"/>
        <v>2.7724521566932214</v>
      </c>
      <c r="S71" s="23">
        <f t="shared" si="80"/>
        <v>2.7952893725655739</v>
      </c>
      <c r="T71" s="23">
        <f t="shared" si="80"/>
        <v>2.943406675972339</v>
      </c>
      <c r="U71" s="23">
        <f t="shared" si="80"/>
        <v>2.8638630959590898</v>
      </c>
      <c r="V71" s="23">
        <f t="shared" si="80"/>
        <v>2.8518150398897055</v>
      </c>
      <c r="W71" s="23">
        <f t="shared" si="80"/>
        <v>2.9118616741965564</v>
      </c>
      <c r="X71" s="23">
        <f t="shared" si="80"/>
        <v>2.7270002403531319</v>
      </c>
      <c r="Y71" s="23">
        <f t="shared" si="80"/>
        <v>2.6902810090491918</v>
      </c>
      <c r="Z71" s="23">
        <f t="shared" si="80"/>
        <v>2.6720193498178113</v>
      </c>
      <c r="AA71" s="23">
        <f t="shared" si="80"/>
        <v>2.6832760773151887</v>
      </c>
      <c r="AB71" s="23">
        <f t="shared" si="80"/>
        <v>2.8194934968217038</v>
      </c>
      <c r="AC71" s="23">
        <f t="shared" si="80"/>
        <v>2.9028818875407447</v>
      </c>
      <c r="AD71" s="23">
        <f t="shared" si="80"/>
        <v>2.9887662267190729</v>
      </c>
      <c r="AE71" s="23">
        <f t="shared" si="80"/>
        <v>3.0666694378010182</v>
      </c>
      <c r="AF71" s="23">
        <v>2.8635774779898426</v>
      </c>
      <c r="AG71" s="23">
        <v>3.0678447288298902</v>
      </c>
      <c r="AH71" s="23">
        <v>3.2363704886647047</v>
      </c>
      <c r="AI71" s="23">
        <v>3.1596621446300195</v>
      </c>
      <c r="AJ71" s="23">
        <v>3.1473833647996172</v>
      </c>
      <c r="AK71" s="23">
        <v>3.2376842160166368</v>
      </c>
      <c r="AL71" s="23">
        <v>3.2136568553122093</v>
      </c>
      <c r="AM71" s="23">
        <v>3.2623912352138316</v>
      </c>
      <c r="AN71" s="23">
        <v>3.2711826278149081</v>
      </c>
      <c r="AO71" s="23">
        <v>3.3043902418272446</v>
      </c>
      <c r="AP71" s="23">
        <v>3.0685082025182377</v>
      </c>
      <c r="AQ71" s="23">
        <v>3.0481721395733197</v>
      </c>
      <c r="AR71" s="23">
        <v>2.8593405605557649</v>
      </c>
      <c r="AS71" s="23">
        <v>2.8822611313514948</v>
      </c>
      <c r="AT71" s="23">
        <v>2.9064139264982245</v>
      </c>
      <c r="AU71" s="23">
        <v>2.9565924030408492</v>
      </c>
      <c r="AV71" s="23">
        <v>2.9440493311406026</v>
      </c>
      <c r="AW71" s="23">
        <v>2.9704606395265611</v>
      </c>
      <c r="AX71" s="23">
        <v>2.8776273469779228</v>
      </c>
      <c r="AY71" s="23">
        <v>2.8597704020796342</v>
      </c>
      <c r="AZ71" s="23">
        <v>2.7874119739288723</v>
      </c>
      <c r="BA71" s="23">
        <v>2.7368971932862847</v>
      </c>
      <c r="BB71" s="23">
        <v>2.7629028751801097</v>
      </c>
      <c r="BC71" s="23">
        <v>2.7182308017469681</v>
      </c>
      <c r="BD71" s="23">
        <v>2.6572691494110146</v>
      </c>
      <c r="BE71" s="23">
        <v>2.7353962958261389</v>
      </c>
      <c r="BF71" s="23">
        <v>2.8138975904070556</v>
      </c>
      <c r="BG71" s="23">
        <v>2.8406498648682024</v>
      </c>
      <c r="BH71" s="23">
        <v>2.8437132069114899</v>
      </c>
      <c r="BI71" s="23">
        <v>2.9735860568240855</v>
      </c>
      <c r="BJ71" s="23">
        <v>2.9648933494705472</v>
      </c>
      <c r="BK71" s="23">
        <v>3.0049165566048934</v>
      </c>
      <c r="BL71" s="23">
        <v>3.0000077410449659</v>
      </c>
      <c r="BM71" s="23">
        <v>2.9542251488339279</v>
      </c>
      <c r="BN71" s="23">
        <v>2.8371109068929168</v>
      </c>
      <c r="BO71" s="23">
        <v>3.4384680052285677</v>
      </c>
      <c r="BP71" s="23">
        <v>3.2833434733088507</v>
      </c>
      <c r="BQ71" s="23">
        <v>3.2879375715844761</v>
      </c>
      <c r="BR71" s="23">
        <v>3.5147889844274722</v>
      </c>
      <c r="BS71" s="23">
        <v>3.4713862151793387</v>
      </c>
      <c r="BT71" s="23">
        <v>3.4592692984505451</v>
      </c>
      <c r="BU71" s="23">
        <v>3.5559400546022317</v>
      </c>
      <c r="BV71" s="23">
        <v>3.5373544117029208</v>
      </c>
      <c r="BW71" s="23">
        <v>3.5273287350582301</v>
      </c>
      <c r="BX71" s="23">
        <v>3.5432853858065103</v>
      </c>
      <c r="BY71" s="23">
        <v>3.5129207105671885</v>
      </c>
      <c r="BZ71" s="23">
        <v>3.5437755149428831</v>
      </c>
      <c r="CA71" s="23">
        <v>3.5469024550037953</v>
      </c>
      <c r="CB71" s="23">
        <v>3.2091089416720351</v>
      </c>
      <c r="CC71" s="23">
        <v>3.1877882863969864</v>
      </c>
      <c r="CD71" s="23">
        <v>3.2283101084106471</v>
      </c>
      <c r="CE71" s="23">
        <v>3.223735396014713</v>
      </c>
      <c r="CF71" s="23">
        <v>3.2410422817038151</v>
      </c>
      <c r="CG71" s="23">
        <v>3.2253590059466477</v>
      </c>
      <c r="CH71" s="23">
        <v>3.363463915965085</v>
      </c>
      <c r="CI71" s="23">
        <v>3.4017442573184642</v>
      </c>
      <c r="CJ71" s="23">
        <v>3.6742250288312945</v>
      </c>
      <c r="CK71" s="23">
        <v>3.6258142976567487</v>
      </c>
      <c r="CL71" s="23">
        <v>3.7449140459613686</v>
      </c>
      <c r="CM71" s="23">
        <v>3.9580039856622973</v>
      </c>
      <c r="CN71" s="23">
        <v>3.2293149461359034</v>
      </c>
      <c r="CO71" s="23">
        <v>3.3170539738777234</v>
      </c>
    </row>
    <row r="72" spans="2:93" x14ac:dyDescent="0.25">
      <c r="B72" s="185"/>
      <c r="C72" s="48" t="s">
        <v>103</v>
      </c>
      <c r="D72" s="31">
        <f t="shared" ref="D72:P72" si="81">+D30</f>
        <v>140.56586633926281</v>
      </c>
      <c r="E72" s="31">
        <f t="shared" si="81"/>
        <v>146.59703029885245</v>
      </c>
      <c r="F72" s="31">
        <f t="shared" si="81"/>
        <v>161.44379960831722</v>
      </c>
      <c r="G72" s="31">
        <f t="shared" si="81"/>
        <v>171.24524569773197</v>
      </c>
      <c r="H72" s="31">
        <f t="shared" si="81"/>
        <v>176.25436098032455</v>
      </c>
      <c r="I72" s="31">
        <f t="shared" si="81"/>
        <v>187.57907396652175</v>
      </c>
      <c r="J72" s="31">
        <f t="shared" si="81"/>
        <v>195.33164259106189</v>
      </c>
      <c r="K72" s="31">
        <f t="shared" si="81"/>
        <v>204.27790601305492</v>
      </c>
      <c r="L72" s="31">
        <f t="shared" si="81"/>
        <v>915.49187875128212</v>
      </c>
      <c r="M72" s="31">
        <f t="shared" si="81"/>
        <v>855.46943146220872</v>
      </c>
      <c r="N72" s="31">
        <f t="shared" si="81"/>
        <v>848.44678328861528</v>
      </c>
      <c r="O72" s="31">
        <f t="shared" si="81"/>
        <v>676.34252293267855</v>
      </c>
      <c r="P72" s="49">
        <f t="shared" si="81"/>
        <v>681.03135634436342</v>
      </c>
      <c r="Q72" s="49">
        <v>702.52772304350083</v>
      </c>
      <c r="R72" s="49">
        <v>658.91012556630778</v>
      </c>
      <c r="S72" s="49">
        <f t="shared" ref="S72:AE72" si="82">+S30</f>
        <v>608.6122662522431</v>
      </c>
      <c r="T72" s="31">
        <f t="shared" si="82"/>
        <v>601.39530636528457</v>
      </c>
      <c r="U72" s="49">
        <f t="shared" si="82"/>
        <v>603.31502655119971</v>
      </c>
      <c r="V72" s="49">
        <f t="shared" si="82"/>
        <v>598.42452534557401</v>
      </c>
      <c r="W72" s="49">
        <f t="shared" si="82"/>
        <v>604.18281193501991</v>
      </c>
      <c r="X72" s="49">
        <f t="shared" si="82"/>
        <v>590.80695945962623</v>
      </c>
      <c r="Y72" s="49">
        <f t="shared" si="82"/>
        <v>576.96270819611198</v>
      </c>
      <c r="Z72" s="49">
        <f t="shared" si="82"/>
        <v>567.40363573155003</v>
      </c>
      <c r="AA72" s="49">
        <f t="shared" si="82"/>
        <v>563.75808465902162</v>
      </c>
      <c r="AB72" s="49">
        <f t="shared" si="82"/>
        <v>561.8491153154971</v>
      </c>
      <c r="AC72" s="49">
        <f t="shared" si="82"/>
        <v>558.85109008628672</v>
      </c>
      <c r="AD72" s="49">
        <f t="shared" si="82"/>
        <v>557.99279110654891</v>
      </c>
      <c r="AE72" s="31">
        <f t="shared" si="82"/>
        <v>569.18805060252669</v>
      </c>
      <c r="AF72" s="49">
        <v>565.09730273450873</v>
      </c>
      <c r="AG72" s="49">
        <v>593.20472149575198</v>
      </c>
      <c r="AH72" s="49">
        <v>622.30893770557009</v>
      </c>
      <c r="AI72" s="49">
        <v>596.20069584165731</v>
      </c>
      <c r="AJ72" s="49">
        <v>580.57642249584615</v>
      </c>
      <c r="AK72" s="49">
        <v>581.46089328148616</v>
      </c>
      <c r="AL72" s="49">
        <v>567.73335990872806</v>
      </c>
      <c r="AM72" s="49">
        <v>567.45938305493473</v>
      </c>
      <c r="AN72" s="49">
        <v>568.04539200129022</v>
      </c>
      <c r="AO72" s="49">
        <v>568.8047317854639</v>
      </c>
      <c r="AP72" s="49"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  <c r="CL72" s="49">
        <v>562.49447308205697</v>
      </c>
      <c r="CM72" s="49">
        <v>597.2678478587103</v>
      </c>
      <c r="CN72" s="49">
        <v>589.86904246394295</v>
      </c>
      <c r="CO72" s="49">
        <v>607.96785126935379</v>
      </c>
    </row>
    <row r="73" spans="2:93" x14ac:dyDescent="0.25">
      <c r="B73" s="185"/>
      <c r="C73" s="34" t="s">
        <v>14</v>
      </c>
      <c r="D73" s="23">
        <f>+(D72/D45)*100</f>
        <v>6.7698326975692975</v>
      </c>
      <c r="E73" s="23">
        <f t="shared" ref="E73:AE73" si="83">+(E72/E45)*100</f>
        <v>7.33216847855675</v>
      </c>
      <c r="F73" s="23">
        <f t="shared" si="83"/>
        <v>7.7910709409072245</v>
      </c>
      <c r="G73" s="23">
        <f t="shared" si="83"/>
        <v>7.8796068071018839</v>
      </c>
      <c r="H73" s="23">
        <f t="shared" si="83"/>
        <v>7.9858649198179918</v>
      </c>
      <c r="I73" s="23">
        <f t="shared" si="83"/>
        <v>7.9757354822718298</v>
      </c>
      <c r="J73" s="23">
        <f t="shared" si="83"/>
        <v>7.9239057290251909</v>
      </c>
      <c r="K73" s="23">
        <f t="shared" si="83"/>
        <v>8.7605248062921746</v>
      </c>
      <c r="L73" s="23">
        <f t="shared" si="83"/>
        <v>28.80646350479071</v>
      </c>
      <c r="M73" s="23">
        <f t="shared" si="83"/>
        <v>22.802219603716363</v>
      </c>
      <c r="N73" s="23">
        <f t="shared" si="83"/>
        <v>17.566705150970922</v>
      </c>
      <c r="O73" s="23">
        <f t="shared" si="83"/>
        <v>14.054342948476734</v>
      </c>
      <c r="P73" s="23">
        <f t="shared" si="83"/>
        <v>12.386016305261274</v>
      </c>
      <c r="Q73" s="23">
        <f t="shared" si="83"/>
        <v>11.273686054037825</v>
      </c>
      <c r="R73" s="23">
        <f t="shared" si="83"/>
        <v>9.5382106645011842</v>
      </c>
      <c r="S73" s="23">
        <f t="shared" si="83"/>
        <v>7.9662051533486293</v>
      </c>
      <c r="T73" s="23">
        <f t="shared" si="83"/>
        <v>7.3816395845516665</v>
      </c>
      <c r="U73" s="23">
        <f t="shared" si="83"/>
        <v>7.2958883259902851</v>
      </c>
      <c r="V73" s="23">
        <f t="shared" si="83"/>
        <v>7.1867271822728211</v>
      </c>
      <c r="W73" s="23">
        <f t="shared" si="83"/>
        <v>6.3862394235978659</v>
      </c>
      <c r="X73" s="23">
        <f t="shared" si="83"/>
        <v>6.1825830888014144</v>
      </c>
      <c r="Y73" s="23">
        <f t="shared" si="83"/>
        <v>6.0325496041258848</v>
      </c>
      <c r="Z73" s="23">
        <f t="shared" si="83"/>
        <v>5.8854108565404353</v>
      </c>
      <c r="AA73" s="23">
        <f t="shared" si="83"/>
        <v>5.8292967826035031</v>
      </c>
      <c r="AB73" s="23">
        <f t="shared" si="83"/>
        <v>5.7816457549616356</v>
      </c>
      <c r="AC73" s="23">
        <f t="shared" si="83"/>
        <v>5.5880848030579067</v>
      </c>
      <c r="AD73" s="23">
        <f t="shared" si="83"/>
        <v>5.4881669558587101</v>
      </c>
      <c r="AE73" s="23">
        <f t="shared" si="83"/>
        <v>5.3017947471891178</v>
      </c>
      <c r="AF73" s="23">
        <v>4.9932083958675033</v>
      </c>
      <c r="AG73" s="23">
        <v>5.1975005729675585</v>
      </c>
      <c r="AH73" s="23">
        <v>5.4071957798593395</v>
      </c>
      <c r="AI73" s="23">
        <v>5.1735300605933006</v>
      </c>
      <c r="AJ73" s="23">
        <v>5.0448529473296286</v>
      </c>
      <c r="AK73" s="23">
        <v>5.0075219297937528</v>
      </c>
      <c r="AL73" s="23">
        <v>4.8618794274769952</v>
      </c>
      <c r="AM73" s="23">
        <v>4.8489820831119479</v>
      </c>
      <c r="AN73" s="23">
        <v>4.8207012804810896</v>
      </c>
      <c r="AO73" s="23">
        <v>4.7893485835891063</v>
      </c>
      <c r="AP73" s="23">
        <v>4.7926274561473496</v>
      </c>
      <c r="AQ73" s="23">
        <v>4.6981917693710304</v>
      </c>
      <c r="AR73" s="23">
        <v>4.5206233894630552</v>
      </c>
      <c r="AS73" s="23">
        <v>4.5226651964231683</v>
      </c>
      <c r="AT73" s="23">
        <v>4.5434296827967833</v>
      </c>
      <c r="AU73" s="23">
        <v>4.59017823671181</v>
      </c>
      <c r="AV73" s="23">
        <v>4.4817390689275483</v>
      </c>
      <c r="AW73" s="23">
        <v>4.462955312123448</v>
      </c>
      <c r="AX73" s="23">
        <v>4.4518883932161044</v>
      </c>
      <c r="AY73" s="23">
        <v>4.4190870194408891</v>
      </c>
      <c r="AZ73" s="23">
        <v>4.2365126260135124</v>
      </c>
      <c r="BA73" s="23">
        <v>4.0630701888079335</v>
      </c>
      <c r="BB73" s="23">
        <v>4.0850176293028584</v>
      </c>
      <c r="BC73" s="23">
        <v>3.9798359149433917</v>
      </c>
      <c r="BD73" s="23">
        <v>3.9837079203009313</v>
      </c>
      <c r="BE73" s="23">
        <v>4.0002960766113143</v>
      </c>
      <c r="BF73" s="23">
        <v>3.9967098976017246</v>
      </c>
      <c r="BG73" s="23">
        <v>3.929304244169717</v>
      </c>
      <c r="BH73" s="23">
        <v>3.9102725949610222</v>
      </c>
      <c r="BI73" s="23">
        <v>3.8957583649032803</v>
      </c>
      <c r="BJ73" s="23">
        <v>3.7642428748915253</v>
      </c>
      <c r="BK73" s="23">
        <v>3.7619034746411764</v>
      </c>
      <c r="BL73" s="23">
        <v>3.7295943082425329</v>
      </c>
      <c r="BM73" s="23">
        <v>3.6306970014035702</v>
      </c>
      <c r="BN73" s="23">
        <v>3.6547220034242156</v>
      </c>
      <c r="BO73" s="23"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  <c r="CL73" s="23">
        <v>3.1827301798310677</v>
      </c>
      <c r="CM73" s="23">
        <v>3.3307832716847092</v>
      </c>
      <c r="CN73" s="23">
        <v>3.2748039995361395</v>
      </c>
      <c r="CO73" s="23">
        <v>3.3510463270511033</v>
      </c>
    </row>
    <row r="74" spans="2:93" x14ac:dyDescent="0.25">
      <c r="B74" s="185"/>
      <c r="C74" s="34" t="s">
        <v>9</v>
      </c>
      <c r="D74" s="23">
        <f t="shared" ref="D74:AE74" si="84">+(D72/D10)*100</f>
        <v>5.6958575434604004</v>
      </c>
      <c r="E74" s="23">
        <f t="shared" si="84"/>
        <v>6.2366754067868619</v>
      </c>
      <c r="F74" s="23">
        <f t="shared" si="84"/>
        <v>6.7309748584189446</v>
      </c>
      <c r="G74" s="23">
        <f t="shared" si="84"/>
        <v>6.8994107919130476</v>
      </c>
      <c r="H74" s="23">
        <f t="shared" si="84"/>
        <v>6.8666716316725438</v>
      </c>
      <c r="I74" s="23">
        <f t="shared" si="84"/>
        <v>6.9285206757023374</v>
      </c>
      <c r="J74" s="23">
        <f t="shared" si="84"/>
        <v>6.8792846551295677</v>
      </c>
      <c r="K74" s="23">
        <f t="shared" si="84"/>
        <v>7.4378811171899191</v>
      </c>
      <c r="L74" s="23">
        <f t="shared" si="84"/>
        <v>25.494145521874767</v>
      </c>
      <c r="M74" s="23">
        <f t="shared" si="84"/>
        <v>20.494238850887143</v>
      </c>
      <c r="N74" s="23">
        <f t="shared" si="84"/>
        <v>15.710986760517001</v>
      </c>
      <c r="O74" s="23">
        <f t="shared" si="84"/>
        <v>12.377573271122021</v>
      </c>
      <c r="P74" s="23">
        <f t="shared" si="84"/>
        <v>10.802412131122953</v>
      </c>
      <c r="Q74" s="23">
        <f t="shared" si="84"/>
        <v>9.8036211196399758</v>
      </c>
      <c r="R74" s="23">
        <f t="shared" si="84"/>
        <v>8.1944922377355649</v>
      </c>
      <c r="S74" s="23">
        <f t="shared" si="84"/>
        <v>6.8699107817637728</v>
      </c>
      <c r="T74" s="23">
        <f t="shared" si="84"/>
        <v>6.4137163646503268</v>
      </c>
      <c r="U74" s="23">
        <f t="shared" si="84"/>
        <v>6.3515803252590333</v>
      </c>
      <c r="V74" s="23">
        <f t="shared" si="84"/>
        <v>6.2295876371333865</v>
      </c>
      <c r="W74" s="23">
        <f t="shared" si="84"/>
        <v>5.604432006072062</v>
      </c>
      <c r="X74" s="23">
        <f t="shared" si="84"/>
        <v>5.4361959314892054</v>
      </c>
      <c r="Y74" s="23">
        <f t="shared" si="84"/>
        <v>5.307161253641115</v>
      </c>
      <c r="Z74" s="23">
        <f t="shared" si="84"/>
        <v>5.1842426039917893</v>
      </c>
      <c r="AA74" s="23">
        <f t="shared" si="84"/>
        <v>5.1358081888985057</v>
      </c>
      <c r="AB74" s="23">
        <f t="shared" si="84"/>
        <v>5.0926429251947605</v>
      </c>
      <c r="AC74" s="23">
        <f t="shared" si="84"/>
        <v>4.9153091186808098</v>
      </c>
      <c r="AD74" s="23">
        <f t="shared" si="84"/>
        <v>4.8349146605076117</v>
      </c>
      <c r="AE74" s="23">
        <f t="shared" si="84"/>
        <v>4.6605522718201797</v>
      </c>
      <c r="AF74" s="23">
        <v>4.4183991131906639</v>
      </c>
      <c r="AG74" s="23">
        <v>4.590196482946781</v>
      </c>
      <c r="AH74" s="23">
        <v>4.7699717833372599</v>
      </c>
      <c r="AI74" s="23">
        <v>4.574899981106924</v>
      </c>
      <c r="AJ74" s="23">
        <v>4.4679306934096461</v>
      </c>
      <c r="AK74" s="23">
        <v>4.4352123486124277</v>
      </c>
      <c r="AL74" s="23">
        <v>4.3130336283987987</v>
      </c>
      <c r="AM74" s="23">
        <v>4.2978825166199188</v>
      </c>
      <c r="AN74" s="23">
        <v>4.2677249822847996</v>
      </c>
      <c r="AO74" s="23">
        <v>4.2396853448088878</v>
      </c>
      <c r="AP74" s="23">
        <v>4.2470501581411337</v>
      </c>
      <c r="AQ74" s="23">
        <v>4.1842701586982241</v>
      </c>
      <c r="AR74" s="23">
        <v>4.0365188323133099</v>
      </c>
      <c r="AS74" s="23">
        <v>4.036085422059668</v>
      </c>
      <c r="AT74" s="23">
        <v>4.0305716298055065</v>
      </c>
      <c r="AU74" s="23">
        <v>4.0733107833904745</v>
      </c>
      <c r="AV74" s="23">
        <v>3.9838279428606489</v>
      </c>
      <c r="AW74" s="23">
        <v>3.9690378311393411</v>
      </c>
      <c r="AX74" s="23">
        <v>3.9596886586324551</v>
      </c>
      <c r="AY74" s="23">
        <v>3.9246375478019604</v>
      </c>
      <c r="AZ74" s="23">
        <v>3.7751205288236869</v>
      </c>
      <c r="BA74" s="23">
        <v>3.6310913762312156</v>
      </c>
      <c r="BB74" s="23">
        <v>3.6422817344306835</v>
      </c>
      <c r="BC74" s="23">
        <v>3.551579692911587</v>
      </c>
      <c r="BD74" s="23">
        <v>3.555932004510113</v>
      </c>
      <c r="BE74" s="23">
        <v>3.5656154682928767</v>
      </c>
      <c r="BF74" s="23">
        <v>3.5635208398644656</v>
      </c>
      <c r="BG74" s="23">
        <v>3.5068511425181215</v>
      </c>
      <c r="BH74" s="23">
        <v>3.4885531959823544</v>
      </c>
      <c r="BI74" s="23">
        <v>3.4725496517412489</v>
      </c>
      <c r="BJ74" s="23">
        <v>3.3674416200077375</v>
      </c>
      <c r="BK74" s="23">
        <v>3.3606675520219365</v>
      </c>
      <c r="BL74" s="23">
        <v>3.3382548934664689</v>
      </c>
      <c r="BM74" s="23">
        <v>3.2473980961886832</v>
      </c>
      <c r="BN74" s="23">
        <v>3.2613802946436321</v>
      </c>
      <c r="BO74" s="23"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  <c r="CL74" s="23">
        <v>2.8216254901999003</v>
      </c>
      <c r="CM74" s="23">
        <v>2.9209223415874264</v>
      </c>
      <c r="CN74" s="23">
        <v>2.8742277040075939</v>
      </c>
      <c r="CO74" s="23">
        <v>2.9378902861579714</v>
      </c>
    </row>
    <row r="75" spans="2:93" x14ac:dyDescent="0.25">
      <c r="B75" s="185"/>
      <c r="C75" s="34" t="s">
        <v>10</v>
      </c>
      <c r="D75" s="23">
        <f t="shared" ref="D75:P75" si="85">+(D72/D103)*100</f>
        <v>1.4557035618480763</v>
      </c>
      <c r="E75" s="23">
        <f t="shared" si="85"/>
        <v>1.3594567582011485</v>
      </c>
      <c r="F75" s="23">
        <f t="shared" si="85"/>
        <v>1.2003764705905942</v>
      </c>
      <c r="G75" s="23">
        <f t="shared" si="85"/>
        <v>0.95606676862795192</v>
      </c>
      <c r="H75" s="23">
        <f t="shared" si="85"/>
        <v>0.7159754231171982</v>
      </c>
      <c r="I75" s="23">
        <f t="shared" si="85"/>
        <v>0.8377518259918022</v>
      </c>
      <c r="J75" s="23">
        <f t="shared" si="85"/>
        <v>0.71721195805667304</v>
      </c>
      <c r="K75" s="23">
        <f t="shared" si="85"/>
        <v>0.60395926918319498</v>
      </c>
      <c r="L75" s="23">
        <f t="shared" si="85"/>
        <v>2.7409144862618247</v>
      </c>
      <c r="M75" s="23">
        <f t="shared" si="85"/>
        <v>2.225865913326075</v>
      </c>
      <c r="N75" s="23">
        <f t="shared" si="85"/>
        <v>2.1166130499673237</v>
      </c>
      <c r="O75" s="23">
        <f t="shared" si="85"/>
        <v>1.8615336457921576</v>
      </c>
      <c r="P75" s="23">
        <f t="shared" si="85"/>
        <v>1.8719695248068369</v>
      </c>
      <c r="Q75" s="23">
        <f t="shared" ref="Q75:AE75" si="86">+(Q72/Q42)*100</f>
        <v>1.783320774063005</v>
      </c>
      <c r="R75" s="23">
        <f t="shared" si="86"/>
        <v>1.6192551081872761</v>
      </c>
      <c r="S75" s="23">
        <f t="shared" si="86"/>
        <v>1.5703315555433091</v>
      </c>
      <c r="T75" s="23">
        <f t="shared" si="86"/>
        <v>1.6526992683389923</v>
      </c>
      <c r="U75" s="23">
        <f t="shared" si="86"/>
        <v>1.6579748667899561</v>
      </c>
      <c r="V75" s="23">
        <f t="shared" si="86"/>
        <v>1.6445352411746554</v>
      </c>
      <c r="W75" s="23">
        <f t="shared" si="86"/>
        <v>1.6603596347682479</v>
      </c>
      <c r="X75" s="23">
        <f t="shared" si="86"/>
        <v>1.6236013472234059</v>
      </c>
      <c r="Y75" s="23">
        <f t="shared" si="86"/>
        <v>1.5855558492094695</v>
      </c>
      <c r="Z75" s="23">
        <f t="shared" si="86"/>
        <v>1.5592864854466184</v>
      </c>
      <c r="AA75" s="23">
        <f t="shared" si="86"/>
        <v>1.5492681172842959</v>
      </c>
      <c r="AB75" s="23">
        <f t="shared" si="86"/>
        <v>1.544022063309594</v>
      </c>
      <c r="AC75" s="23">
        <f t="shared" si="86"/>
        <v>1.5357831661144632</v>
      </c>
      <c r="AD75" s="23">
        <f t="shared" si="86"/>
        <v>1.53342446779937</v>
      </c>
      <c r="AE75" s="23">
        <f t="shared" si="86"/>
        <v>1.5747024559778111</v>
      </c>
      <c r="AF75" s="23">
        <v>1.403255430758295</v>
      </c>
      <c r="AG75" s="23">
        <v>1.4730520619410181</v>
      </c>
      <c r="AH75" s="23">
        <v>1.5453239507940753</v>
      </c>
      <c r="AI75" s="23">
        <v>1.4804916962322463</v>
      </c>
      <c r="AJ75" s="23">
        <v>1.4416933400587746</v>
      </c>
      <c r="AK75" s="23">
        <v>1.4438896670051085</v>
      </c>
      <c r="AL75" s="23">
        <v>1.409801315029221</v>
      </c>
      <c r="AM75" s="23">
        <v>1.4091209728896867</v>
      </c>
      <c r="AN75" s="23">
        <v>1.4105761563288344</v>
      </c>
      <c r="AO75" s="23">
        <v>1.4124617566861115</v>
      </c>
      <c r="AP75" s="23">
        <v>1.426168319942676</v>
      </c>
      <c r="AQ75" s="23">
        <v>1.4163530167338818</v>
      </c>
      <c r="AR75" s="23">
        <v>1.3274479550528615</v>
      </c>
      <c r="AS75" s="23">
        <v>1.3365089685206972</v>
      </c>
      <c r="AT75" s="23">
        <v>1.3499646045887901</v>
      </c>
      <c r="AU75" s="23">
        <v>1.3704018351517637</v>
      </c>
      <c r="AV75" s="23">
        <v>1.3640299548493999</v>
      </c>
      <c r="AW75" s="23">
        <v>1.3661872215192332</v>
      </c>
      <c r="AX75" s="23">
        <v>1.3611740770423522</v>
      </c>
      <c r="AY75" s="23">
        <v>1.3550386303834743</v>
      </c>
      <c r="AZ75" s="23">
        <v>1.3192508391204749</v>
      </c>
      <c r="BA75" s="23">
        <v>1.2867190150069243</v>
      </c>
      <c r="BB75" s="23">
        <v>1.2959143338053059</v>
      </c>
      <c r="BC75" s="23">
        <v>1.2735381644026755</v>
      </c>
      <c r="BD75" s="23">
        <v>1.2445594117896324</v>
      </c>
      <c r="BE75" s="23">
        <v>1.257702911087675</v>
      </c>
      <c r="BF75" s="23">
        <v>1.2636720463196618</v>
      </c>
      <c r="BG75" s="23">
        <v>1.2573150865163052</v>
      </c>
      <c r="BH75" s="23">
        <v>1.2499194305908283</v>
      </c>
      <c r="BI75" s="23">
        <v>1.251391937706229</v>
      </c>
      <c r="BJ75" s="23">
        <v>1.2474210252690077</v>
      </c>
      <c r="BK75" s="23">
        <v>1.2485309554108155</v>
      </c>
      <c r="BL75" s="23">
        <v>1.2463096502273052</v>
      </c>
      <c r="BM75" s="23">
        <v>1.2175158724529198</v>
      </c>
      <c r="BN75" s="23">
        <v>1.2247744315662188</v>
      </c>
      <c r="BO75" s="23">
        <v>1.2492737232334088</v>
      </c>
      <c r="BP75" s="23">
        <v>1.1928783376360097</v>
      </c>
      <c r="BQ75" s="23">
        <v>1.1889249109110944</v>
      </c>
      <c r="BR75" s="23">
        <v>1.1738709771890201</v>
      </c>
      <c r="BS75" s="23">
        <v>1.1579663381833938</v>
      </c>
      <c r="BT75" s="23">
        <v>1.1535261794153899</v>
      </c>
      <c r="BU75" s="23">
        <v>1.1519197291057111</v>
      </c>
      <c r="BV75" s="23">
        <v>1.1452906834211145</v>
      </c>
      <c r="BW75" s="23">
        <v>1.1303343521214015</v>
      </c>
      <c r="BX75" s="23">
        <v>1.1135747877947082</v>
      </c>
      <c r="BY75" s="23">
        <v>1.1029584849923357</v>
      </c>
      <c r="BZ75" s="23">
        <v>1.1137461500530905</v>
      </c>
      <c r="CA75" s="23">
        <v>1.1090216680278782</v>
      </c>
      <c r="CB75" s="23">
        <v>1.002804869682967</v>
      </c>
      <c r="CC75" s="23">
        <v>0.99699060567661169</v>
      </c>
      <c r="CD75" s="23">
        <v>0.98815715105609392</v>
      </c>
      <c r="CE75" s="23">
        <v>0.98660213502565663</v>
      </c>
      <c r="CF75" s="23">
        <v>0.99248501516198839</v>
      </c>
      <c r="CG75" s="23">
        <v>1.014828247763748</v>
      </c>
      <c r="CH75" s="23">
        <v>1.0630883036276377</v>
      </c>
      <c r="CI75" s="23">
        <v>1.0780738431345767</v>
      </c>
      <c r="CJ75" s="23">
        <v>1.1281223614198794</v>
      </c>
      <c r="CK75" s="23">
        <v>1.1118567323490545</v>
      </c>
      <c r="CL75" s="23">
        <v>1.1313844743978532</v>
      </c>
      <c r="CM75" s="23">
        <v>1.2013265951251164</v>
      </c>
      <c r="CN75" s="23">
        <v>0.97923147637790642</v>
      </c>
      <c r="CO75" s="23">
        <v>1.0092769983350742</v>
      </c>
    </row>
    <row r="76" spans="2:93" x14ac:dyDescent="0.25">
      <c r="B76" s="185"/>
      <c r="C76" s="48" t="s">
        <v>104</v>
      </c>
      <c r="D76" s="31">
        <f t="shared" ref="D76:P76" si="87">+D33</f>
        <v>0</v>
      </c>
      <c r="E76" s="31">
        <f t="shared" si="87"/>
        <v>0</v>
      </c>
      <c r="F76" s="31">
        <f t="shared" si="87"/>
        <v>0</v>
      </c>
      <c r="G76" s="31">
        <f t="shared" si="87"/>
        <v>10.659793814432989</v>
      </c>
      <c r="H76" s="31">
        <f t="shared" si="87"/>
        <v>20.182555780933065</v>
      </c>
      <c r="I76" s="31">
        <f t="shared" si="87"/>
        <v>28.15217391304348</v>
      </c>
      <c r="J76" s="31">
        <f t="shared" si="87"/>
        <v>34.993418165862224</v>
      </c>
      <c r="K76" s="31">
        <f t="shared" si="87"/>
        <v>46.784278695846361</v>
      </c>
      <c r="L76" s="31">
        <f t="shared" si="87"/>
        <v>53.729603729603731</v>
      </c>
      <c r="M76" s="31">
        <f t="shared" si="87"/>
        <v>51.731648878240037</v>
      </c>
      <c r="N76" s="31">
        <f t="shared" si="87"/>
        <v>51.306977748973857</v>
      </c>
      <c r="O76" s="31">
        <f t="shared" si="87"/>
        <v>40.89954898560508</v>
      </c>
      <c r="P76" s="49">
        <f t="shared" si="87"/>
        <v>41.183090483151339</v>
      </c>
      <c r="Q76" s="49">
        <v>42.483011267388967</v>
      </c>
      <c r="R76" s="49">
        <v>39.845383136427238</v>
      </c>
      <c r="S76" s="49">
        <f t="shared" ref="S76:AE76" si="88">+S33</f>
        <v>36.803788543251812</v>
      </c>
      <c r="T76" s="31">
        <f t="shared" si="88"/>
        <v>36.36736706387488</v>
      </c>
      <c r="U76" s="49">
        <f t="shared" si="88"/>
        <v>36.483455712925128</v>
      </c>
      <c r="V76" s="49">
        <f t="shared" si="88"/>
        <v>36.187719030931</v>
      </c>
      <c r="W76" s="49">
        <f t="shared" si="88"/>
        <v>36.535932127775773</v>
      </c>
      <c r="X76" s="49">
        <f t="shared" si="88"/>
        <v>35.727072245405125</v>
      </c>
      <c r="Y76" s="49">
        <f t="shared" si="88"/>
        <v>34.889887515002656</v>
      </c>
      <c r="Z76" s="49">
        <f t="shared" si="88"/>
        <v>34.311834621291254</v>
      </c>
      <c r="AA76" s="49">
        <f t="shared" si="88"/>
        <v>34.091382129225721</v>
      </c>
      <c r="AB76" s="49">
        <f t="shared" si="88"/>
        <v>33.975943601364186</v>
      </c>
      <c r="AC76" s="49">
        <f t="shared" si="88"/>
        <v>33.794648066092371</v>
      </c>
      <c r="AD76" s="49">
        <f t="shared" si="88"/>
        <v>33.742745309758398</v>
      </c>
      <c r="AE76" s="31">
        <f t="shared" si="88"/>
        <v>34.419741134561619</v>
      </c>
      <c r="AF76" s="49">
        <v>34.172366857264535</v>
      </c>
      <c r="AG76" s="49">
        <v>35.872068874372246</v>
      </c>
      <c r="AH76" s="49">
        <v>37.632048878881839</v>
      </c>
      <c r="AI76" s="49">
        <v>36.053240389344644</v>
      </c>
      <c r="AJ76" s="49">
        <v>35.108414784855633</v>
      </c>
      <c r="AK76" s="49">
        <v>35.161900193501495</v>
      </c>
      <c r="AL76" s="49">
        <v>34.331773586651231</v>
      </c>
      <c r="AM76" s="49">
        <v>34.3152057539737</v>
      </c>
      <c r="AN76" s="49">
        <v>34.350642682445304</v>
      </c>
      <c r="AO76" s="49">
        <v>34.396561212844468</v>
      </c>
      <c r="AP76" s="49"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  <c r="CL76" s="49">
        <v>34.014969450976906</v>
      </c>
      <c r="CM76" s="49">
        <v>36.117772833655984</v>
      </c>
      <c r="CN76" s="49">
        <v>35.670354856199658</v>
      </c>
      <c r="CO76" s="49">
        <v>36.764819705324172</v>
      </c>
    </row>
    <row r="77" spans="2:93" x14ac:dyDescent="0.25">
      <c r="B77" s="185"/>
      <c r="C77" s="34" t="s">
        <v>14</v>
      </c>
      <c r="D77" s="23">
        <f>+(D76/D45)*100</f>
        <v>0</v>
      </c>
      <c r="E77" s="23">
        <f t="shared" ref="E77:AE77" si="89">+(E76/E45)*100</f>
        <v>0</v>
      </c>
      <c r="F77" s="23">
        <f t="shared" si="89"/>
        <v>0</v>
      </c>
      <c r="G77" s="23">
        <f t="shared" si="89"/>
        <v>0.49049527512588459</v>
      </c>
      <c r="H77" s="23">
        <f t="shared" si="89"/>
        <v>0.91444639047095866</v>
      </c>
      <c r="I77" s="23">
        <f t="shared" si="89"/>
        <v>1.1970114130183951</v>
      </c>
      <c r="J77" s="23">
        <f t="shared" si="89"/>
        <v>1.4195577480662522</v>
      </c>
      <c r="K77" s="23">
        <f t="shared" si="89"/>
        <v>2.0063590921734615</v>
      </c>
      <c r="L77" s="23">
        <f t="shared" si="89"/>
        <v>1.6906320032842006</v>
      </c>
      <c r="M77" s="23">
        <f t="shared" si="89"/>
        <v>1.3788878653066008</v>
      </c>
      <c r="N77" s="23">
        <f t="shared" si="89"/>
        <v>1.0622876626512674</v>
      </c>
      <c r="O77" s="23">
        <f t="shared" si="89"/>
        <v>0.84988932144805174</v>
      </c>
      <c r="P77" s="23">
        <f t="shared" si="89"/>
        <v>0.74900285496903563</v>
      </c>
      <c r="Q77" s="23">
        <f t="shared" si="89"/>
        <v>0.68173840824931908</v>
      </c>
      <c r="R77" s="23">
        <f t="shared" si="89"/>
        <v>0.5767913462194324</v>
      </c>
      <c r="S77" s="23">
        <f t="shared" si="89"/>
        <v>0.48172957761993723</v>
      </c>
      <c r="T77" s="23">
        <f t="shared" si="89"/>
        <v>0.44637993257227659</v>
      </c>
      <c r="U77" s="23">
        <f t="shared" si="89"/>
        <v>0.44119441239397839</v>
      </c>
      <c r="V77" s="23">
        <f t="shared" si="89"/>
        <v>0.43459325781118208</v>
      </c>
      <c r="W77" s="23">
        <f t="shared" si="89"/>
        <v>0.38618644145969505</v>
      </c>
      <c r="X77" s="23">
        <f t="shared" si="89"/>
        <v>0.37387100666325623</v>
      </c>
      <c r="Y77" s="23">
        <f t="shared" si="89"/>
        <v>0.36479823414355689</v>
      </c>
      <c r="Z77" s="23">
        <f t="shared" si="89"/>
        <v>0.35590051115482979</v>
      </c>
      <c r="AA77" s="23">
        <f t="shared" si="89"/>
        <v>0.35250720046099099</v>
      </c>
      <c r="AB77" s="23">
        <f t="shared" si="89"/>
        <v>0.34962566414888324</v>
      </c>
      <c r="AC77" s="23">
        <f t="shared" si="89"/>
        <v>0.3379207138231814</v>
      </c>
      <c r="AD77" s="23">
        <f t="shared" si="89"/>
        <v>0.3318785166412862</v>
      </c>
      <c r="AE77" s="23">
        <f t="shared" si="89"/>
        <v>0.32060828148738008</v>
      </c>
      <c r="AF77" s="23">
        <v>0.30194755535494411</v>
      </c>
      <c r="AG77" s="23">
        <v>0.3143014405852409</v>
      </c>
      <c r="AH77" s="23">
        <v>0.3269820559473044</v>
      </c>
      <c r="AI77" s="23">
        <v>0.3128519041272787</v>
      </c>
      <c r="AJ77" s="23">
        <v>0.30507058664566639</v>
      </c>
      <c r="AK77" s="23">
        <v>0.30281311838273572</v>
      </c>
      <c r="AL77" s="23">
        <v>0.29400587581566845</v>
      </c>
      <c r="AM77" s="23">
        <v>0.29322595210873481</v>
      </c>
      <c r="AN77" s="23">
        <v>0.29151576528277923</v>
      </c>
      <c r="AO77" s="23">
        <v>0.28961981593923614</v>
      </c>
      <c r="AP77" s="23">
        <v>0.28981809477616627</v>
      </c>
      <c r="AQ77" s="23">
        <v>0.28410741288594621</v>
      </c>
      <c r="AR77" s="23">
        <v>0.27336955979214678</v>
      </c>
      <c r="AS77" s="23">
        <v>0.27349303122999497</v>
      </c>
      <c r="AT77" s="23">
        <v>0.27474869400263285</v>
      </c>
      <c r="AU77" s="23">
        <v>0.27757565623851788</v>
      </c>
      <c r="AV77" s="23">
        <v>0.27101816073236562</v>
      </c>
      <c r="AW77" s="23">
        <v>0.26988227594692921</v>
      </c>
      <c r="AX77" s="23">
        <v>0.26921304108940758</v>
      </c>
      <c r="AY77" s="23">
        <v>0.26722948786300771</v>
      </c>
      <c r="AZ77" s="23">
        <v>0.25618891286689227</v>
      </c>
      <c r="BA77" s="23">
        <v>0.24570056234013055</v>
      </c>
      <c r="BB77" s="23">
        <v>0.24702776030151052</v>
      </c>
      <c r="BC77" s="23">
        <v>0.24066724838192635</v>
      </c>
      <c r="BD77" s="23">
        <v>0.24090139493847662</v>
      </c>
      <c r="BE77" s="23">
        <v>0.24190450813717895</v>
      </c>
      <c r="BF77" s="23">
        <v>0.24168764597178102</v>
      </c>
      <c r="BG77" s="23">
        <v>0.23761151482377166</v>
      </c>
      <c r="BH77" s="23">
        <v>0.23646063957536539</v>
      </c>
      <c r="BI77" s="23">
        <v>0.23558294012115849</v>
      </c>
      <c r="BJ77" s="23">
        <v>0.22762998131150367</v>
      </c>
      <c r="BK77" s="23">
        <v>0.22748851391607627</v>
      </c>
      <c r="BL77" s="23">
        <v>0.22553472528235918</v>
      </c>
      <c r="BM77" s="23">
        <v>0.21955424186093286</v>
      </c>
      <c r="BN77" s="23">
        <v>0.22100707339777298</v>
      </c>
      <c r="BO77" s="23"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  <c r="CL77" s="23">
        <v>0.19246494857890437</v>
      </c>
      <c r="CM77" s="23">
        <v>0.20141796347508742</v>
      </c>
      <c r="CN77" s="23">
        <v>0.19803280446794505</v>
      </c>
      <c r="CO77" s="23">
        <v>0.20264330388686927</v>
      </c>
    </row>
    <row r="78" spans="2:93" x14ac:dyDescent="0.25">
      <c r="B78" s="185"/>
      <c r="C78" s="34" t="s">
        <v>9</v>
      </c>
      <c r="D78" s="23">
        <f t="shared" ref="D78:AE78" si="90">+(D76/D10)*100</f>
        <v>0</v>
      </c>
      <c r="E78" s="23">
        <f t="shared" si="90"/>
        <v>0</v>
      </c>
      <c r="F78" s="23">
        <f t="shared" si="90"/>
        <v>0</v>
      </c>
      <c r="G78" s="23">
        <f t="shared" si="90"/>
        <v>0.42947934807302496</v>
      </c>
      <c r="H78" s="23">
        <f t="shared" si="90"/>
        <v>0.78628966945704315</v>
      </c>
      <c r="I78" s="23">
        <f t="shared" si="90"/>
        <v>1.0398437037667745</v>
      </c>
      <c r="J78" s="23">
        <f t="shared" si="90"/>
        <v>1.2324151961540086</v>
      </c>
      <c r="K78" s="23">
        <f t="shared" si="90"/>
        <v>1.7034436561678283</v>
      </c>
      <c r="L78" s="23">
        <f t="shared" si="90"/>
        <v>1.4962342846596925</v>
      </c>
      <c r="M78" s="23">
        <f t="shared" si="90"/>
        <v>1.2393204587669884</v>
      </c>
      <c r="N78" s="23">
        <f t="shared" si="90"/>
        <v>0.95006930783785426</v>
      </c>
      <c r="O78" s="23">
        <f t="shared" si="90"/>
        <v>0.74849229075540591</v>
      </c>
      <c r="P78" s="23">
        <f t="shared" si="90"/>
        <v>0.65323969606970111</v>
      </c>
      <c r="Q78" s="23">
        <f t="shared" si="90"/>
        <v>0.5928411546274146</v>
      </c>
      <c r="R78" s="23">
        <f t="shared" si="90"/>
        <v>0.4955344745088377</v>
      </c>
      <c r="S78" s="23">
        <f t="shared" si="90"/>
        <v>0.4154348470167854</v>
      </c>
      <c r="T78" s="23">
        <f t="shared" si="90"/>
        <v>0.38784801744885034</v>
      </c>
      <c r="U78" s="23">
        <f t="shared" si="90"/>
        <v>0.38409054856187841</v>
      </c>
      <c r="V78" s="23">
        <f t="shared" si="90"/>
        <v>0.37671344930417405</v>
      </c>
      <c r="W78" s="23">
        <f t="shared" si="90"/>
        <v>0.33890925617825324</v>
      </c>
      <c r="X78" s="23">
        <f t="shared" si="90"/>
        <v>0.32873574299485647</v>
      </c>
      <c r="Y78" s="23">
        <f t="shared" si="90"/>
        <v>0.3209328029924946</v>
      </c>
      <c r="Z78" s="23">
        <f t="shared" si="90"/>
        <v>0.31349970931271504</v>
      </c>
      <c r="AA78" s="23">
        <f t="shared" si="90"/>
        <v>0.3105708002680681</v>
      </c>
      <c r="AB78" s="23">
        <f t="shared" si="90"/>
        <v>0.30796052550717795</v>
      </c>
      <c r="AC78" s="23">
        <f t="shared" si="90"/>
        <v>0.29723685745378975</v>
      </c>
      <c r="AD78" s="23">
        <f t="shared" si="90"/>
        <v>0.29237527183890277</v>
      </c>
      <c r="AE78" s="23">
        <f t="shared" si="90"/>
        <v>0.28183129032721749</v>
      </c>
      <c r="AF78" s="23">
        <v>0.26718788903634128</v>
      </c>
      <c r="AG78" s="23">
        <v>0.27757675961847067</v>
      </c>
      <c r="AH78" s="23">
        <v>0.28844806883741508</v>
      </c>
      <c r="AI78" s="23">
        <v>0.2766517548980888</v>
      </c>
      <c r="AJ78" s="23">
        <v>0.27018314546753025</v>
      </c>
      <c r="AK78" s="23">
        <v>0.26820461314050859</v>
      </c>
      <c r="AL78" s="23">
        <v>0.26081626421530985</v>
      </c>
      <c r="AM78" s="23">
        <v>0.25990005147195044</v>
      </c>
      <c r="AN78" s="23">
        <v>0.25807637558140317</v>
      </c>
      <c r="AO78" s="23">
        <v>0.25638077241052465</v>
      </c>
      <c r="AP78" s="23">
        <v>0.2568261348318403</v>
      </c>
      <c r="AQ78" s="23">
        <v>0.25302972461738577</v>
      </c>
      <c r="AR78" s="23">
        <v>0.24409495797730352</v>
      </c>
      <c r="AS78" s="23">
        <v>0.24406874894371688</v>
      </c>
      <c r="AT78" s="23">
        <v>0.24373532082298041</v>
      </c>
      <c r="AU78" s="23">
        <v>0.24631982800149138</v>
      </c>
      <c r="AV78" s="23">
        <v>0.24090865290081684</v>
      </c>
      <c r="AW78" s="23">
        <v>0.24001427042694071</v>
      </c>
      <c r="AX78" s="23">
        <v>0.23944891053020931</v>
      </c>
      <c r="AY78" s="23">
        <v>0.23732931198981949</v>
      </c>
      <c r="AZ78" s="23">
        <v>0.22828777100350439</v>
      </c>
      <c r="BA78" s="23">
        <v>0.21957809035786308</v>
      </c>
      <c r="BB78" s="23">
        <v>0.22025478979317445</v>
      </c>
      <c r="BC78" s="23">
        <v>0.21476988759580973</v>
      </c>
      <c r="BD78" s="23">
        <v>0.21503307906372546</v>
      </c>
      <c r="BE78" s="23">
        <v>0.21561865410581535</v>
      </c>
      <c r="BF78" s="23">
        <v>0.21549198846657242</v>
      </c>
      <c r="BG78" s="23">
        <v>0.21206507830784663</v>
      </c>
      <c r="BH78" s="23">
        <v>0.21095857127139631</v>
      </c>
      <c r="BI78" s="23">
        <v>0.2099908105297025</v>
      </c>
      <c r="BJ78" s="23">
        <v>0.20363475432015796</v>
      </c>
      <c r="BK78" s="23">
        <v>0.203225115245247</v>
      </c>
      <c r="BL78" s="23">
        <v>0.20186978477968312</v>
      </c>
      <c r="BM78" s="23">
        <v>0.19637552424609278</v>
      </c>
      <c r="BN78" s="23">
        <v>0.19722105087090852</v>
      </c>
      <c r="BO78" s="23"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  <c r="CL78" s="23">
        <v>0.1706283518224829</v>
      </c>
      <c r="CM78" s="23">
        <v>0.17663299636239851</v>
      </c>
      <c r="CN78" s="23">
        <v>0.17380929453631724</v>
      </c>
      <c r="CO78" s="23">
        <v>0.17765907598421338</v>
      </c>
    </row>
    <row r="79" spans="2:93" x14ac:dyDescent="0.25">
      <c r="B79" s="185"/>
      <c r="C79" s="34" t="s">
        <v>10</v>
      </c>
      <c r="D79" s="23">
        <f>+(D76/D103)*100</f>
        <v>0</v>
      </c>
      <c r="E79" s="23">
        <f t="shared" ref="E79:P79" si="91">+(E76/E103)*100</f>
        <v>0</v>
      </c>
      <c r="F79" s="23">
        <f t="shared" si="91"/>
        <v>0</v>
      </c>
      <c r="G79" s="23">
        <f t="shared" si="91"/>
        <v>5.9513912838166212E-2</v>
      </c>
      <c r="H79" s="23">
        <f t="shared" si="91"/>
        <v>8.1985000736822036E-2</v>
      </c>
      <c r="I79" s="23">
        <f t="shared" si="91"/>
        <v>0.12573116287747649</v>
      </c>
      <c r="J79" s="23">
        <f t="shared" si="91"/>
        <v>0.12848762048439577</v>
      </c>
      <c r="K79" s="23">
        <f t="shared" si="91"/>
        <v>0.13832038580129424</v>
      </c>
      <c r="L79" s="23">
        <f t="shared" si="91"/>
        <v>0.16086243102937192</v>
      </c>
      <c r="M79" s="23">
        <f t="shared" si="91"/>
        <v>0.13460178662539896</v>
      </c>
      <c r="N79" s="23">
        <f t="shared" si="91"/>
        <v>0.12799508560446721</v>
      </c>
      <c r="O79" s="23">
        <f t="shared" si="91"/>
        <v>0.11257001290455124</v>
      </c>
      <c r="P79" s="23">
        <f t="shared" si="91"/>
        <v>0.113201087737933</v>
      </c>
      <c r="Q79" s="23">
        <f t="shared" ref="Q79:AE79" si="92">+(Q76/Q42)*100</f>
        <v>0.107840351423678</v>
      </c>
      <c r="R79" s="23">
        <f t="shared" si="92"/>
        <v>9.7919029740037217E-2</v>
      </c>
      <c r="S79" s="23">
        <f t="shared" si="92"/>
        <v>9.4960541740147078E-2</v>
      </c>
      <c r="T79" s="23">
        <f t="shared" si="92"/>
        <v>9.9941453319847676E-2</v>
      </c>
      <c r="U79" s="23">
        <f t="shared" si="92"/>
        <v>0.10026047746805292</v>
      </c>
      <c r="V79" s="23">
        <f t="shared" si="92"/>
        <v>9.94477611186243E-2</v>
      </c>
      <c r="W79" s="23">
        <f t="shared" si="92"/>
        <v>0.10040468832488995</v>
      </c>
      <c r="X79" s="23">
        <f t="shared" si="92"/>
        <v>9.8181853990079282E-2</v>
      </c>
      <c r="Y79" s="23">
        <f t="shared" si="92"/>
        <v>9.588117991305159E-2</v>
      </c>
      <c r="Z79" s="23">
        <f t="shared" si="92"/>
        <v>9.4292628116277519E-2</v>
      </c>
      <c r="AA79" s="23">
        <f t="shared" si="92"/>
        <v>9.3686800853437335E-2</v>
      </c>
      <c r="AB79" s="23">
        <f t="shared" si="92"/>
        <v>9.3369563308488807E-2</v>
      </c>
      <c r="AC79" s="23">
        <f t="shared" si="92"/>
        <v>9.2871343592894853E-2</v>
      </c>
      <c r="AD79" s="23">
        <f t="shared" si="92"/>
        <v>9.272870921163176E-2</v>
      </c>
      <c r="AE79" s="23">
        <f t="shared" si="92"/>
        <v>9.5224857305664018E-2</v>
      </c>
      <c r="AF79" s="23">
        <v>8.4857172636072661E-2</v>
      </c>
      <c r="AG79" s="23">
        <v>8.9077890156109715E-2</v>
      </c>
      <c r="AH79" s="23">
        <v>9.3448290594057667E-2</v>
      </c>
      <c r="AI79" s="23">
        <v>8.9527777124342456E-2</v>
      </c>
      <c r="AJ79" s="23">
        <v>8.7181576471458452E-2</v>
      </c>
      <c r="AK79" s="23">
        <v>8.7314391987981799E-2</v>
      </c>
      <c r="AL79" s="23">
        <v>8.5253013065019798E-2</v>
      </c>
      <c r="AM79" s="23">
        <v>8.5211871652615012E-2</v>
      </c>
      <c r="AN79" s="23">
        <v>8.5299868997650172E-2</v>
      </c>
      <c r="AO79" s="23">
        <v>8.5413894364331736E-2</v>
      </c>
      <c r="AP79" s="23">
        <v>8.624275287363467E-2</v>
      </c>
      <c r="AQ79" s="23">
        <v>8.5649205283789262E-2</v>
      </c>
      <c r="AR79" s="23">
        <v>8.0272969423999807E-2</v>
      </c>
      <c r="AS79" s="23">
        <v>8.0820903867896768E-2</v>
      </c>
      <c r="AT79" s="23">
        <v>8.1634588395838564E-2</v>
      </c>
      <c r="AU79" s="23">
        <v>8.2870461469316231E-2</v>
      </c>
      <c r="AV79" s="23">
        <v>8.2485143347624079E-2</v>
      </c>
      <c r="AW79" s="23">
        <v>8.2615596824739942E-2</v>
      </c>
      <c r="AX79" s="23">
        <v>8.2312443701652138E-2</v>
      </c>
      <c r="AY79" s="23">
        <v>8.1941423112727382E-2</v>
      </c>
      <c r="AZ79" s="23">
        <v>7.9777276290343785E-2</v>
      </c>
      <c r="BA79" s="23">
        <v>7.7810023177004223E-2</v>
      </c>
      <c r="BB79" s="23">
        <v>7.8366079285973861E-2</v>
      </c>
      <c r="BC79" s="23">
        <v>7.7012955379724704E-2</v>
      </c>
      <c r="BD79" s="23">
        <v>7.5260562366049194E-2</v>
      </c>
      <c r="BE79" s="23">
        <v>7.6055371468176397E-2</v>
      </c>
      <c r="BF79" s="23">
        <v>7.6416334930541216E-2</v>
      </c>
      <c r="BG79" s="23">
        <v>7.6031919076057414E-2</v>
      </c>
      <c r="BH79" s="23">
        <v>7.558469155220876E-2</v>
      </c>
      <c r="BI79" s="23">
        <v>7.5673736488547888E-2</v>
      </c>
      <c r="BJ79" s="23">
        <v>7.5433608857596257E-2</v>
      </c>
      <c r="BK79" s="23">
        <v>7.5500728165737094E-2</v>
      </c>
      <c r="BL79" s="23">
        <v>7.5366402173973293E-2</v>
      </c>
      <c r="BM79" s="23">
        <v>7.3625194894180068E-2</v>
      </c>
      <c r="BN79" s="23">
        <v>7.4064131947453038E-2</v>
      </c>
      <c r="BO79" s="23">
        <v>7.5545644562259609E-2</v>
      </c>
      <c r="BP79" s="23">
        <v>7.2135322487874062E-2</v>
      </c>
      <c r="BQ79" s="23">
        <v>7.1896252246814049E-2</v>
      </c>
      <c r="BR79" s="23">
        <v>7.0985916020988249E-2</v>
      </c>
      <c r="BS79" s="23">
        <v>7.0024136242173837E-2</v>
      </c>
      <c r="BT79" s="23">
        <v>6.9755632510886317E-2</v>
      </c>
      <c r="BU79" s="23">
        <v>6.9658487808452449E-2</v>
      </c>
      <c r="BV79" s="23">
        <v>6.9257618471523369E-2</v>
      </c>
      <c r="BW79" s="23">
        <v>6.8353184425316807E-2</v>
      </c>
      <c r="BX79" s="23">
        <v>6.7339705900878066E-2</v>
      </c>
      <c r="BY79" s="23">
        <v>6.6697720543179559E-2</v>
      </c>
      <c r="BZ79" s="23">
        <v>6.7350068459557058E-2</v>
      </c>
      <c r="CA79" s="23">
        <v>6.7064371231495862E-2</v>
      </c>
      <c r="CB79" s="23">
        <v>6.0641266074415209E-2</v>
      </c>
      <c r="CC79" s="23">
        <v>6.0289667930752668E-2</v>
      </c>
      <c r="CD79" s="23">
        <v>5.9755494346046767E-2</v>
      </c>
      <c r="CE79" s="23">
        <v>5.9661459959395313E-2</v>
      </c>
      <c r="CF79" s="23">
        <v>6.0017207433720965E-2</v>
      </c>
      <c r="CG79" s="23">
        <v>6.1368339597243665E-2</v>
      </c>
      <c r="CH79" s="23">
        <v>6.4286704851426679E-2</v>
      </c>
      <c r="CI79" s="23">
        <v>6.5192905166146162E-2</v>
      </c>
      <c r="CJ79" s="23">
        <v>6.8219421695656812E-2</v>
      </c>
      <c r="CK79" s="23">
        <v>6.7235812251614652E-2</v>
      </c>
      <c r="CL79" s="23">
        <v>6.8416687053098335E-2</v>
      </c>
      <c r="CM79" s="23">
        <v>7.2646202566093138E-2</v>
      </c>
      <c r="CN79" s="23">
        <v>5.9215744062200662E-2</v>
      </c>
      <c r="CO79" s="23">
        <v>6.1032646379323756E-2</v>
      </c>
    </row>
    <row r="80" spans="2:93" x14ac:dyDescent="0.25">
      <c r="B80" s="185"/>
      <c r="C80" s="48" t="s">
        <v>105</v>
      </c>
      <c r="D80" s="31">
        <f t="shared" ref="D80:P80" si="93">+D68-D72-D76</f>
        <v>131.38128413092949</v>
      </c>
      <c r="E80" s="31">
        <f t="shared" si="93"/>
        <v>109.35982750442622</v>
      </c>
      <c r="F80" s="31">
        <f t="shared" si="93"/>
        <v>138.18733332243718</v>
      </c>
      <c r="G80" s="31">
        <f t="shared" si="93"/>
        <v>169.88562995402069</v>
      </c>
      <c r="H80" s="31">
        <f t="shared" si="93"/>
        <v>163.9038992476674</v>
      </c>
      <c r="I80" s="31">
        <f t="shared" si="93"/>
        <v>253.20986863717386</v>
      </c>
      <c r="J80" s="31">
        <f t="shared" si="93"/>
        <v>251.25999656784251</v>
      </c>
      <c r="K80" s="31">
        <f t="shared" si="93"/>
        <v>141.54714490285841</v>
      </c>
      <c r="L80" s="31">
        <f t="shared" si="93"/>
        <v>311.66153260885568</v>
      </c>
      <c r="M80" s="31">
        <f t="shared" si="93"/>
        <v>486.21464692942658</v>
      </c>
      <c r="N80" s="31">
        <f t="shared" si="93"/>
        <v>616.98709867067009</v>
      </c>
      <c r="O80" s="31">
        <f t="shared" si="93"/>
        <v>506.93510092803774</v>
      </c>
      <c r="P80" s="31">
        <f t="shared" si="9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585.194187143421</v>
      </c>
      <c r="AW80" s="31">
        <v>586.11969461546573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  <c r="CL80" s="31">
        <v>1117.2205974604078</v>
      </c>
      <c r="CM80" s="31">
        <v>1186.2871081601859</v>
      </c>
      <c r="CN80" s="31">
        <v>1171.5916788196193</v>
      </c>
      <c r="CO80" s="31">
        <v>1207.5393422270658</v>
      </c>
    </row>
    <row r="81" spans="2:93" x14ac:dyDescent="0.25">
      <c r="B81" s="185"/>
      <c r="C81" s="34" t="s">
        <v>14</v>
      </c>
      <c r="D81" s="23">
        <f t="shared" ref="D81:AE81" si="94">+(D80/D45)*100</f>
        <v>6.3274914196560799</v>
      </c>
      <c r="E81" s="23">
        <f t="shared" si="94"/>
        <v>5.469719805467534</v>
      </c>
      <c r="F81" s="23">
        <f t="shared" si="94"/>
        <v>6.6687436721752897</v>
      </c>
      <c r="G81" s="23">
        <f t="shared" si="94"/>
        <v>7.81704601935248</v>
      </c>
      <c r="H81" s="23">
        <f t="shared" si="94"/>
        <v>7.4262809268557328</v>
      </c>
      <c r="I81" s="23">
        <f t="shared" si="94"/>
        <v>10.766312526477947</v>
      </c>
      <c r="J81" s="23">
        <f t="shared" si="94"/>
        <v>10.192718905492278</v>
      </c>
      <c r="K81" s="23">
        <f t="shared" si="94"/>
        <v>6.0702956006513835</v>
      </c>
      <c r="L81" s="23">
        <f t="shared" si="94"/>
        <v>9.80660426741286</v>
      </c>
      <c r="M81" s="23">
        <f t="shared" si="94"/>
        <v>12.95987062317138</v>
      </c>
      <c r="N81" s="23">
        <f t="shared" si="94"/>
        <v>12.774437546089166</v>
      </c>
      <c r="O81" s="23">
        <f t="shared" si="94"/>
        <v>10.534070414751193</v>
      </c>
      <c r="P81" s="23">
        <f t="shared" si="94"/>
        <v>7.7521362139714851</v>
      </c>
      <c r="Q81" s="23">
        <f t="shared" si="94"/>
        <v>7.069299700500725</v>
      </c>
      <c r="R81" s="23">
        <f t="shared" si="94"/>
        <v>6.0203582959254174</v>
      </c>
      <c r="S81" s="23">
        <f t="shared" si="94"/>
        <v>5.1332617362761868</v>
      </c>
      <c r="T81" s="23">
        <f t="shared" si="94"/>
        <v>4.7566058322903668</v>
      </c>
      <c r="U81" s="23">
        <f t="shared" si="94"/>
        <v>4.3117405576243559</v>
      </c>
      <c r="V81" s="23">
        <f t="shared" si="94"/>
        <v>4.2915707311282283</v>
      </c>
      <c r="W81" s="23">
        <f t="shared" si="94"/>
        <v>3.943623062279896</v>
      </c>
      <c r="X81" s="23">
        <f t="shared" si="94"/>
        <v>3.3487936485549201</v>
      </c>
      <c r="Y81" s="23">
        <f t="shared" si="94"/>
        <v>3.3597319718055374</v>
      </c>
      <c r="Z81" s="23">
        <f t="shared" si="94"/>
        <v>3.3692267424120459</v>
      </c>
      <c r="AA81" s="23">
        <f t="shared" si="94"/>
        <v>3.441011948963387</v>
      </c>
      <c r="AB81" s="23">
        <f t="shared" si="94"/>
        <v>3.9553824630819285</v>
      </c>
      <c r="AC81" s="23">
        <f t="shared" si="94"/>
        <v>4.1786777780893596</v>
      </c>
      <c r="AD81" s="23">
        <f t="shared" si="94"/>
        <v>4.4266082000392704</v>
      </c>
      <c r="AE81" s="23">
        <f t="shared" si="94"/>
        <v>4.2762515514891133</v>
      </c>
      <c r="AF81" s="23">
        <v>4.4898545756424593</v>
      </c>
      <c r="AG81" s="23">
        <v>4.9116810573428555</v>
      </c>
      <c r="AH81" s="23">
        <v>5.1923735957688857</v>
      </c>
      <c r="AI81" s="23">
        <v>5.1577441120827512</v>
      </c>
      <c r="AJ81" s="23">
        <v>5.2658194418108639</v>
      </c>
      <c r="AK81" s="23">
        <v>5.5239953935123962</v>
      </c>
      <c r="AL81" s="23">
        <v>5.5348198334207179</v>
      </c>
      <c r="AM81" s="23">
        <v>5.692987075946168</v>
      </c>
      <c r="AN81" s="23">
        <v>5.6787160607953258</v>
      </c>
      <c r="AO81" s="23">
        <v>5.7400708590704577</v>
      </c>
      <c r="AP81" s="23">
        <v>4.847270479897194</v>
      </c>
      <c r="AQ81" s="23">
        <v>4.7517580869669844</v>
      </c>
      <c r="AR81" s="23">
        <v>4.5721651655545186</v>
      </c>
      <c r="AS81" s="23">
        <v>4.6067131633892195</v>
      </c>
      <c r="AT81" s="23">
        <v>4.6149995082081734</v>
      </c>
      <c r="AU81" s="23">
        <v>4.6884304822885507</v>
      </c>
      <c r="AV81" s="23">
        <v>4.5800437349159866</v>
      </c>
      <c r="AW81" s="23">
        <v>4.5608479659643235</v>
      </c>
      <c r="AX81" s="23">
        <v>4.2800588795130254</v>
      </c>
      <c r="AY81" s="23">
        <v>4.2485235401948183</v>
      </c>
      <c r="AZ81" s="23">
        <v>4.0729959697033182</v>
      </c>
      <c r="BA81" s="23">
        <v>3.9062478893656993</v>
      </c>
      <c r="BB81" s="23">
        <v>3.8233365360633056</v>
      </c>
      <c r="BC81" s="23">
        <v>3.724892630080709</v>
      </c>
      <c r="BD81" s="23">
        <v>3.6825475418807452</v>
      </c>
      <c r="BE81" s="23">
        <v>3.880252202140682</v>
      </c>
      <c r="BF81" s="23">
        <v>3.9452297575322537</v>
      </c>
      <c r="BG81" s="23">
        <v>3.9787392849694472</v>
      </c>
      <c r="BH81" s="23">
        <v>4.0170152488287103</v>
      </c>
      <c r="BI81" s="23">
        <v>4.3968465917368071</v>
      </c>
      <c r="BJ81" s="23">
        <v>4.2484150464879349</v>
      </c>
      <c r="BK81" s="23">
        <v>4.3239608690997446</v>
      </c>
      <c r="BL81" s="23">
        <v>4.2868244640423923</v>
      </c>
      <c r="BM81" s="23">
        <v>4.1731511367723879</v>
      </c>
      <c r="BN81" s="23">
        <v>3.7668938784648645</v>
      </c>
      <c r="BO81" s="23"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  <c r="CL81" s="23">
        <v>6.3215051582336406</v>
      </c>
      <c r="CM81" s="23">
        <v>6.615566649771992</v>
      </c>
      <c r="CN81" s="23">
        <v>6.5043812090821467</v>
      </c>
      <c r="CO81" s="23">
        <v>6.6558129169019935</v>
      </c>
    </row>
    <row r="82" spans="2:93" x14ac:dyDescent="0.25">
      <c r="B82" s="185"/>
      <c r="C82" s="34" t="s">
        <v>9</v>
      </c>
      <c r="D82" s="23">
        <f t="shared" ref="D82:AE82" si="95">+(D80/D10)*100</f>
        <v>5.323689867072984</v>
      </c>
      <c r="E82" s="23">
        <f t="shared" si="95"/>
        <v>4.6524936098425691</v>
      </c>
      <c r="F82" s="23">
        <f t="shared" si="95"/>
        <v>5.7613576278674552</v>
      </c>
      <c r="G82" s="23">
        <f t="shared" si="95"/>
        <v>6.8446323512223533</v>
      </c>
      <c r="H82" s="23">
        <f t="shared" si="95"/>
        <v>6.3855115358541976</v>
      </c>
      <c r="I82" s="23">
        <f t="shared" si="95"/>
        <v>9.3526946958787303</v>
      </c>
      <c r="J82" s="23">
        <f t="shared" si="95"/>
        <v>8.8489965881040522</v>
      </c>
      <c r="K82" s="23">
        <f t="shared" si="95"/>
        <v>5.1538164690107662</v>
      </c>
      <c r="L82" s="23">
        <f t="shared" si="95"/>
        <v>8.6789895686877028</v>
      </c>
      <c r="M82" s="23">
        <f t="shared" si="95"/>
        <v>11.648106572247082</v>
      </c>
      <c r="N82" s="23">
        <f t="shared" si="95"/>
        <v>11.424966573687009</v>
      </c>
      <c r="O82" s="23">
        <f t="shared" si="95"/>
        <v>9.2772909327556565</v>
      </c>
      <c r="P82" s="23">
        <f t="shared" si="95"/>
        <v>6.7609930599196524</v>
      </c>
      <c r="Q82" s="23">
        <f t="shared" si="95"/>
        <v>6.1474778978851408</v>
      </c>
      <c r="R82" s="23">
        <f t="shared" si="95"/>
        <v>5.1722258041495817</v>
      </c>
      <c r="S82" s="23">
        <f t="shared" si="95"/>
        <v>4.4268317811066398</v>
      </c>
      <c r="T82" s="23">
        <f t="shared" si="95"/>
        <v>4.1328922006160003</v>
      </c>
      <c r="U82" s="23">
        <f t="shared" si="95"/>
        <v>3.7536712830251644</v>
      </c>
      <c r="V82" s="23">
        <f t="shared" si="95"/>
        <v>3.7200126417022235</v>
      </c>
      <c r="W82" s="23">
        <f t="shared" si="95"/>
        <v>3.4608422647696044</v>
      </c>
      <c r="X82" s="23">
        <f t="shared" si="95"/>
        <v>2.9445133443730884</v>
      </c>
      <c r="Y82" s="23">
        <f t="shared" si="95"/>
        <v>2.9557385373492115</v>
      </c>
      <c r="Z82" s="23">
        <f t="shared" si="95"/>
        <v>2.9678282869767894</v>
      </c>
      <c r="AA82" s="23">
        <f t="shared" si="95"/>
        <v>3.0316482424301729</v>
      </c>
      <c r="AB82" s="23">
        <f t="shared" si="95"/>
        <v>3.4840167265120301</v>
      </c>
      <c r="AC82" s="23">
        <f t="shared" si="95"/>
        <v>3.6755872021541069</v>
      </c>
      <c r="AD82" s="23">
        <f t="shared" si="95"/>
        <v>3.8997124276341104</v>
      </c>
      <c r="AE82" s="23">
        <f t="shared" si="95"/>
        <v>3.7590466688159503</v>
      </c>
      <c r="AF82" s="23">
        <v>3.9729904908018776</v>
      </c>
      <c r="AG82" s="23">
        <v>4.3377736660640531</v>
      </c>
      <c r="AH82" s="23">
        <v>4.5804658363983446</v>
      </c>
      <c r="AI82" s="23">
        <v>4.5609406274940474</v>
      </c>
      <c r="AJ82" s="23">
        <v>4.6636277718409271</v>
      </c>
      <c r="AK82" s="23">
        <v>4.8926580704946501</v>
      </c>
      <c r="AL82" s="23">
        <v>4.9100074209491797</v>
      </c>
      <c r="AM82" s="23">
        <v>5.0459641222987166</v>
      </c>
      <c r="AN82" s="23">
        <v>5.0273180165893923</v>
      </c>
      <c r="AO82" s="23">
        <v>5.0812952689963264</v>
      </c>
      <c r="AP82" s="23">
        <v>4.29547279578229</v>
      </c>
      <c r="AQ82" s="23">
        <v>4.2319770117239601</v>
      </c>
      <c r="AR82" s="23">
        <v>4.082541102234976</v>
      </c>
      <c r="AS82" s="23">
        <v>4.1110909242342961</v>
      </c>
      <c r="AT82" s="23">
        <v>4.0940627208959075</v>
      </c>
      <c r="AU82" s="23">
        <v>4.1604995396351026</v>
      </c>
      <c r="AV82" s="23">
        <v>4.0712111816559498</v>
      </c>
      <c r="AW82" s="23">
        <v>4.0560966563598422</v>
      </c>
      <c r="AX82" s="23">
        <v>3.8068565755853578</v>
      </c>
      <c r="AY82" s="23">
        <v>3.7731583323015681</v>
      </c>
      <c r="AZ82" s="23">
        <v>3.6294122209454485</v>
      </c>
      <c r="BA82" s="23">
        <v>3.4909421608241074</v>
      </c>
      <c r="BB82" s="23">
        <v>3.4089617459647017</v>
      </c>
      <c r="BC82" s="23">
        <v>3.3240699631856176</v>
      </c>
      <c r="BD82" s="23">
        <v>3.2871106326777566</v>
      </c>
      <c r="BE82" s="23">
        <v>3.4586158143950372</v>
      </c>
      <c r="BF82" s="23">
        <v>3.5176204476226403</v>
      </c>
      <c r="BG82" s="23">
        <v>3.5509712509485634</v>
      </c>
      <c r="BH82" s="23">
        <v>3.5837837501840295</v>
      </c>
      <c r="BI82" s="23">
        <v>3.9192030590106723</v>
      </c>
      <c r="BJ82" s="23">
        <v>3.8005756063290277</v>
      </c>
      <c r="BK82" s="23">
        <v>3.862777204931378</v>
      </c>
      <c r="BL82" s="23">
        <v>3.8370159223201727</v>
      </c>
      <c r="BM82" s="23">
        <v>3.7325844187557786</v>
      </c>
      <c r="BN82" s="23">
        <v>3.3614796024782749</v>
      </c>
      <c r="BO82" s="23"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  <c r="CL82" s="23">
        <v>5.6042828273457159</v>
      </c>
      <c r="CM82" s="23">
        <v>5.8015051876388961</v>
      </c>
      <c r="CN82" s="23">
        <v>5.7087607903307758</v>
      </c>
      <c r="CO82" s="23">
        <v>5.8352067404148773</v>
      </c>
    </row>
    <row r="83" spans="2:93" x14ac:dyDescent="0.25">
      <c r="B83" s="185"/>
      <c r="C83" s="34" t="s">
        <v>10</v>
      </c>
      <c r="D83" s="23">
        <f t="shared" ref="D83:P83" si="96">+(D80/D103)*100</f>
        <v>1.3605878030728409</v>
      </c>
      <c r="E83" s="23">
        <f t="shared" si="96"/>
        <v>1.0141403019796904</v>
      </c>
      <c r="F83" s="23">
        <f t="shared" si="96"/>
        <v>1.0274586193855135</v>
      </c>
      <c r="G83" s="23">
        <f t="shared" si="96"/>
        <v>0.94847599771125046</v>
      </c>
      <c r="H83" s="23">
        <f t="shared" si="96"/>
        <v>0.66580573077285343</v>
      </c>
      <c r="I83" s="23">
        <f t="shared" si="96"/>
        <v>1.1308672408085148</v>
      </c>
      <c r="J83" s="23">
        <f t="shared" si="96"/>
        <v>0.92256775056670359</v>
      </c>
      <c r="K83" s="23">
        <f t="shared" si="96"/>
        <v>0.41849219946984756</v>
      </c>
      <c r="L83" s="23">
        <f t="shared" si="96"/>
        <v>0.93309141169372545</v>
      </c>
      <c r="M83" s="23">
        <f t="shared" si="96"/>
        <v>1.2650932568218749</v>
      </c>
      <c r="N83" s="23">
        <f t="shared" si="96"/>
        <v>1.5391925226541667</v>
      </c>
      <c r="O83" s="23">
        <f t="shared" si="96"/>
        <v>1.3952645510424557</v>
      </c>
      <c r="P83" s="23">
        <f t="shared" si="96"/>
        <v>1.1716247086274085</v>
      </c>
      <c r="Q83" s="23">
        <f t="shared" ref="Q83:AE83" si="97">+(Q80/Q42)*100</f>
        <v>1.1182526241685624</v>
      </c>
      <c r="R83" s="23">
        <f t="shared" si="97"/>
        <v>1.0220466151032206</v>
      </c>
      <c r="S83" s="23">
        <f t="shared" si="97"/>
        <v>1.0118899441033211</v>
      </c>
      <c r="T83" s="23">
        <f t="shared" si="97"/>
        <v>1.0649719332349028</v>
      </c>
      <c r="U83" s="23">
        <f t="shared" si="97"/>
        <v>0.97983373062248413</v>
      </c>
      <c r="V83" s="23">
        <f t="shared" si="97"/>
        <v>0.98203801651784073</v>
      </c>
      <c r="W83" s="23">
        <f t="shared" si="97"/>
        <v>1.0253033300248213</v>
      </c>
      <c r="X83" s="23">
        <f t="shared" si="97"/>
        <v>0.87942301806105094</v>
      </c>
      <c r="Y83" s="23">
        <f t="shared" si="97"/>
        <v>0.88304995884807491</v>
      </c>
      <c r="Z83" s="23">
        <f t="shared" si="97"/>
        <v>0.89264621517631904</v>
      </c>
      <c r="AA83" s="23">
        <f t="shared" si="97"/>
        <v>0.91452713809885966</v>
      </c>
      <c r="AB83" s="23">
        <f t="shared" si="97"/>
        <v>1.0563078491250228</v>
      </c>
      <c r="AC83" s="23">
        <f t="shared" si="97"/>
        <v>1.1484333567547913</v>
      </c>
      <c r="AD83" s="23">
        <f t="shared" si="97"/>
        <v>1.2368190286294738</v>
      </c>
      <c r="AE83" s="23">
        <f t="shared" si="97"/>
        <v>1.2701026994828386</v>
      </c>
      <c r="AF83" s="23">
        <v>1.2617964877651873</v>
      </c>
      <c r="AG83" s="23">
        <v>1.3920463899024749</v>
      </c>
      <c r="AH83" s="23">
        <v>1.4839298604462856</v>
      </c>
      <c r="AI83" s="23">
        <v>1.4759742844431403</v>
      </c>
      <c r="AJ83" s="23">
        <v>1.5048400614390989</v>
      </c>
      <c r="AK83" s="23">
        <v>1.5928117701932618</v>
      </c>
      <c r="AL83" s="23">
        <v>1.6049341403876811</v>
      </c>
      <c r="AM83" s="23">
        <v>1.6543900038412396</v>
      </c>
      <c r="AN83" s="23">
        <v>1.6616382156581357</v>
      </c>
      <c r="AO83" s="23">
        <v>1.6928462039465106</v>
      </c>
      <c r="AP83" s="23">
        <v>1.442428742871636</v>
      </c>
      <c r="AQ83" s="23">
        <v>1.4325015307253643</v>
      </c>
      <c r="AR83" s="23">
        <v>1.3425828201760832</v>
      </c>
      <c r="AS83" s="23">
        <v>1.3613462838552253</v>
      </c>
      <c r="AT83" s="23">
        <v>1.3712297584059177</v>
      </c>
      <c r="AU83" s="23">
        <v>1.3997351313120889</v>
      </c>
      <c r="AV83" s="23">
        <v>1.3939492578359036</v>
      </c>
      <c r="AW83" s="23">
        <v>1.3961538430524383</v>
      </c>
      <c r="AX83" s="23">
        <v>1.3086368481037671</v>
      </c>
      <c r="AY83" s="23">
        <v>1.30273821124842</v>
      </c>
      <c r="AZ83" s="23">
        <v>1.2683317211830438</v>
      </c>
      <c r="BA83" s="23">
        <v>1.2370555277195847</v>
      </c>
      <c r="BB83" s="23">
        <v>1.2128996909351228</v>
      </c>
      <c r="BC83" s="23">
        <v>1.1919569108108607</v>
      </c>
      <c r="BD83" s="23">
        <v>1.1504732009228837</v>
      </c>
      <c r="BE83" s="23">
        <v>1.2199608221301363</v>
      </c>
      <c r="BF83" s="23">
        <v>1.247395154672998</v>
      </c>
      <c r="BG83" s="23">
        <v>1.2731335161256379</v>
      </c>
      <c r="BH83" s="23">
        <v>1.2840397416182452</v>
      </c>
      <c r="BI83" s="23">
        <v>1.4123510394791015</v>
      </c>
      <c r="BJ83" s="23">
        <v>1.4078693721937314</v>
      </c>
      <c r="BK83" s="23">
        <v>1.435071109997319</v>
      </c>
      <c r="BL83" s="23">
        <v>1.4325179246865944</v>
      </c>
      <c r="BM83" s="23">
        <v>1.3994221344279461</v>
      </c>
      <c r="BN83" s="23">
        <v>1.2623655929081505</v>
      </c>
      <c r="BO83" s="23">
        <v>1.8028381204407598</v>
      </c>
      <c r="BP83" s="23">
        <v>1.7214534334173304</v>
      </c>
      <c r="BQ83" s="23">
        <v>1.7157482078342661</v>
      </c>
      <c r="BR83" s="23">
        <v>1.9585638906251659</v>
      </c>
      <c r="BS83" s="23">
        <v>1.9320275401614697</v>
      </c>
      <c r="BT83" s="23">
        <v>1.9246192859319629</v>
      </c>
      <c r="BU83" s="23">
        <v>2.008022204090921</v>
      </c>
      <c r="BV83" s="23">
        <v>1.9964664762131361</v>
      </c>
      <c r="BW83" s="23">
        <v>1.9703946549023854</v>
      </c>
      <c r="BX83" s="23">
        <v>2.0041243485017977</v>
      </c>
      <c r="BY83" s="23">
        <v>1.9850179614225467</v>
      </c>
      <c r="BZ83" s="23">
        <v>2.0044327528211152</v>
      </c>
      <c r="CA83" s="23">
        <v>2.0125698721352951</v>
      </c>
      <c r="CB83" s="23">
        <v>1.8198155424171307</v>
      </c>
      <c r="CC83" s="23">
        <v>1.8092642494125206</v>
      </c>
      <c r="CD83" s="23">
        <v>1.8591536996314009</v>
      </c>
      <c r="CE83" s="23">
        <v>1.8562280376525502</v>
      </c>
      <c r="CF83" s="23">
        <v>1.867296295730992</v>
      </c>
      <c r="CG83" s="23">
        <v>1.8279186552085454</v>
      </c>
      <c r="CH83" s="23">
        <v>1.914845144108912</v>
      </c>
      <c r="CI83" s="23">
        <v>1.9418372457610453</v>
      </c>
      <c r="CJ83" s="23">
        <v>2.1612429824590618</v>
      </c>
      <c r="CK83" s="23">
        <v>2.1300814897993812</v>
      </c>
      <c r="CL83" s="23">
        <v>2.247143925732058</v>
      </c>
      <c r="CM83" s="23">
        <v>2.3860622291927269</v>
      </c>
      <c r="CN83" s="23">
        <v>1.9449392437521158</v>
      </c>
      <c r="CO83" s="23">
        <v>2.0046153429821607</v>
      </c>
    </row>
    <row r="84" spans="2:93" x14ac:dyDescent="0.25">
      <c r="B84" s="185"/>
      <c r="C84" s="48" t="s">
        <v>106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E84" si="98">+U39</f>
        <v>45.774772999999996</v>
      </c>
      <c r="V84" s="31">
        <f t="shared" si="98"/>
        <v>45.774772999999996</v>
      </c>
      <c r="W84" s="31">
        <f t="shared" si="98"/>
        <v>45.774772999999996</v>
      </c>
      <c r="X84" s="31">
        <f t="shared" si="98"/>
        <v>45.774772999999996</v>
      </c>
      <c r="Y84" s="31">
        <f t="shared" si="98"/>
        <v>45.774772999999996</v>
      </c>
      <c r="Z84" s="31">
        <f t="shared" si="98"/>
        <v>45.774772999999996</v>
      </c>
      <c r="AA84" s="31">
        <f t="shared" si="98"/>
        <v>45.774772999999996</v>
      </c>
      <c r="AB84" s="31">
        <f t="shared" si="98"/>
        <v>45.774772999999996</v>
      </c>
      <c r="AC84" s="31">
        <f t="shared" si="98"/>
        <v>45.774772999999996</v>
      </c>
      <c r="AD84" s="31">
        <f t="shared" si="98"/>
        <v>45.774772999999996</v>
      </c>
      <c r="AE84" s="31">
        <f t="shared" si="98"/>
        <v>45.774772999999996</v>
      </c>
      <c r="AF84" s="31">
        <v>45.774772999999996</v>
      </c>
      <c r="AG84" s="31">
        <v>45.774772999999996</v>
      </c>
      <c r="AH84" s="31">
        <v>45.774772999999996</v>
      </c>
      <c r="AI84" s="31">
        <v>45.774772999999996</v>
      </c>
      <c r="AJ84" s="31">
        <v>45.774772999999996</v>
      </c>
      <c r="AK84" s="31">
        <v>45.774772999999996</v>
      </c>
      <c r="AL84" s="31">
        <v>45.774772999999996</v>
      </c>
      <c r="AM84" s="31">
        <v>45.774772999999996</v>
      </c>
      <c r="AN84" s="31">
        <v>45.774772999999996</v>
      </c>
      <c r="AO84" s="31">
        <v>45.774772999999996</v>
      </c>
      <c r="AP84" s="31"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  <c r="CL84" s="31">
        <v>148.14229490999998</v>
      </c>
      <c r="CM84" s="31">
        <v>148.14229490999998</v>
      </c>
      <c r="CN84" s="31">
        <v>148.14229490999998</v>
      </c>
      <c r="CO84" s="31">
        <v>145.85355625999998</v>
      </c>
    </row>
    <row r="85" spans="2:93" x14ac:dyDescent="0.25">
      <c r="B85" s="185"/>
      <c r="C85" s="34" t="s">
        <v>14</v>
      </c>
      <c r="D85" s="23">
        <f t="shared" ref="D85:AE85" si="99">+(D84/D45)*100</f>
        <v>0</v>
      </c>
      <c r="E85" s="23">
        <f t="shared" si="99"/>
        <v>0</v>
      </c>
      <c r="F85" s="23">
        <f t="shared" si="99"/>
        <v>0</v>
      </c>
      <c r="G85" s="23">
        <f t="shared" si="99"/>
        <v>0</v>
      </c>
      <c r="H85" s="23">
        <f t="shared" si="99"/>
        <v>0</v>
      </c>
      <c r="I85" s="23">
        <f t="shared" si="99"/>
        <v>0</v>
      </c>
      <c r="J85" s="23">
        <f t="shared" si="99"/>
        <v>0</v>
      </c>
      <c r="K85" s="23">
        <f t="shared" si="99"/>
        <v>0</v>
      </c>
      <c r="L85" s="23">
        <f t="shared" si="99"/>
        <v>0</v>
      </c>
      <c r="M85" s="23">
        <f t="shared" si="99"/>
        <v>0</v>
      </c>
      <c r="N85" s="23">
        <f t="shared" si="99"/>
        <v>0</v>
      </c>
      <c r="O85" s="23">
        <f t="shared" si="99"/>
        <v>0</v>
      </c>
      <c r="P85" s="23">
        <f t="shared" si="99"/>
        <v>0</v>
      </c>
      <c r="Q85" s="23">
        <f t="shared" si="99"/>
        <v>0</v>
      </c>
      <c r="R85" s="23">
        <f t="shared" si="99"/>
        <v>0.19574934623280632</v>
      </c>
      <c r="S85" s="23">
        <f t="shared" si="99"/>
        <v>0.5991519605929726</v>
      </c>
      <c r="T85" s="23">
        <f t="shared" si="99"/>
        <v>0.56184820994501128</v>
      </c>
      <c r="U85" s="23">
        <f t="shared" si="99"/>
        <v>0.55355430787900894</v>
      </c>
      <c r="V85" s="23">
        <f t="shared" si="99"/>
        <v>0.54972814690623895</v>
      </c>
      <c r="W85" s="23">
        <f t="shared" si="99"/>
        <v>0.48384140389992292</v>
      </c>
      <c r="X85" s="23">
        <f t="shared" si="99"/>
        <v>0.47901659401976504</v>
      </c>
      <c r="Y85" s="23">
        <f t="shared" si="99"/>
        <v>0.47860734293115109</v>
      </c>
      <c r="Z85" s="23">
        <f t="shared" si="99"/>
        <v>0.47480017575589528</v>
      </c>
      <c r="AA85" s="23">
        <f t="shared" si="99"/>
        <v>0.47331425346156342</v>
      </c>
      <c r="AB85" s="23">
        <f t="shared" si="99"/>
        <v>0.47104020418572812</v>
      </c>
      <c r="AC85" s="23">
        <f t="shared" si="99"/>
        <v>0.45771282887760106</v>
      </c>
      <c r="AD85" s="23">
        <f t="shared" si="99"/>
        <v>0.45022014727527726</v>
      </c>
      <c r="AE85" s="23">
        <f t="shared" si="99"/>
        <v>0.42637657411864316</v>
      </c>
      <c r="AF85" s="23">
        <v>0.40446659319821854</v>
      </c>
      <c r="AG85" s="23">
        <v>0.40106627657154215</v>
      </c>
      <c r="AH85" s="23">
        <v>0.3977335763522713</v>
      </c>
      <c r="AI85" s="23">
        <v>0.39721047926322772</v>
      </c>
      <c r="AJ85" s="23">
        <v>0.39775469608231789</v>
      </c>
      <c r="AK85" s="23">
        <v>0.39421082703470145</v>
      </c>
      <c r="AL85" s="23">
        <v>0.39199991203953199</v>
      </c>
      <c r="AM85" s="23">
        <v>0.39114879542670083</v>
      </c>
      <c r="AN85" s="23">
        <v>0.38846632667399578</v>
      </c>
      <c r="AO85" s="23">
        <v>0.38542461407362261</v>
      </c>
      <c r="AP85" s="23">
        <v>0.38198172263475177</v>
      </c>
      <c r="AQ85" s="23">
        <v>0.3770499819848786</v>
      </c>
      <c r="AR85" s="23">
        <v>0.3713248255094353</v>
      </c>
      <c r="AS85" s="23">
        <v>0.35052526606715445</v>
      </c>
      <c r="AT85" s="23">
        <v>0.34862473356429069</v>
      </c>
      <c r="AU85" s="23">
        <v>0.34695918101783785</v>
      </c>
      <c r="AV85" s="23">
        <v>0.34034504025626322</v>
      </c>
      <c r="AW85" s="23">
        <v>0.40998674051841771</v>
      </c>
      <c r="AX85" s="23">
        <v>0.41047630348214736</v>
      </c>
      <c r="AY85" s="23">
        <v>0.39151713453596709</v>
      </c>
      <c r="AZ85" s="23">
        <v>0.38552364760196578</v>
      </c>
      <c r="BA85" s="23">
        <v>0.42727642638067509</v>
      </c>
      <c r="BB85" s="23">
        <v>0.55391826396811983</v>
      </c>
      <c r="BC85" s="23">
        <v>0.54913768213527225</v>
      </c>
      <c r="BD85" s="23">
        <v>0.59849105056630081</v>
      </c>
      <c r="BE85" s="23">
        <v>0.57784914745820937</v>
      </c>
      <c r="BF85" s="23">
        <v>0.71609662898473458</v>
      </c>
      <c r="BG85" s="23">
        <v>0.73181544050661085</v>
      </c>
      <c r="BH85" s="23">
        <v>0.73257999090984871</v>
      </c>
      <c r="BI85" s="23">
        <v>0.72900196165038711</v>
      </c>
      <c r="BJ85" s="23">
        <v>0.70663413844664014</v>
      </c>
      <c r="BK85" s="23">
        <v>0.74065256071826391</v>
      </c>
      <c r="BL85" s="23">
        <v>0.73560018954745621</v>
      </c>
      <c r="BM85" s="23">
        <v>0.78625393083565887</v>
      </c>
      <c r="BN85" s="23">
        <v>0.82330463949227761</v>
      </c>
      <c r="BO85" s="23"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  <c r="CL85" s="23">
        <v>0.83822504128091069</v>
      </c>
      <c r="CM85" s="23">
        <v>0.82614505281713502</v>
      </c>
      <c r="CN85" s="23">
        <v>0.82244861985850926</v>
      </c>
      <c r="CO85" s="23">
        <v>0.80392741651050481</v>
      </c>
    </row>
    <row r="86" spans="2:93" x14ac:dyDescent="0.25">
      <c r="B86" s="185"/>
      <c r="C86" s="34" t="s">
        <v>9</v>
      </c>
      <c r="D86" s="23">
        <f t="shared" ref="D86:AE86" si="100">+(D84/D10)*100</f>
        <v>0</v>
      </c>
      <c r="E86" s="23">
        <f t="shared" si="100"/>
        <v>0</v>
      </c>
      <c r="F86" s="23">
        <f t="shared" si="100"/>
        <v>0</v>
      </c>
      <c r="G86" s="23">
        <f t="shared" si="100"/>
        <v>0</v>
      </c>
      <c r="H86" s="23">
        <f t="shared" si="100"/>
        <v>0</v>
      </c>
      <c r="I86" s="23">
        <f t="shared" si="100"/>
        <v>0</v>
      </c>
      <c r="J86" s="23">
        <f t="shared" si="100"/>
        <v>0</v>
      </c>
      <c r="K86" s="23">
        <f t="shared" si="100"/>
        <v>0</v>
      </c>
      <c r="L86" s="23">
        <f t="shared" si="100"/>
        <v>0</v>
      </c>
      <c r="M86" s="23">
        <f t="shared" si="100"/>
        <v>0</v>
      </c>
      <c r="N86" s="23">
        <f t="shared" si="100"/>
        <v>0</v>
      </c>
      <c r="O86" s="23">
        <f t="shared" si="100"/>
        <v>0</v>
      </c>
      <c r="P86" s="23">
        <f t="shared" si="100"/>
        <v>0</v>
      </c>
      <c r="Q86" s="23">
        <f t="shared" si="100"/>
        <v>0</v>
      </c>
      <c r="R86" s="23">
        <f t="shared" si="100"/>
        <v>0.16817268507357197</v>
      </c>
      <c r="S86" s="23">
        <f t="shared" si="100"/>
        <v>0.51669777952709839</v>
      </c>
      <c r="T86" s="23">
        <f t="shared" si="100"/>
        <v>0.48817542732854474</v>
      </c>
      <c r="U86" s="23">
        <f t="shared" si="100"/>
        <v>0.48190768468340955</v>
      </c>
      <c r="V86" s="23">
        <f t="shared" si="100"/>
        <v>0.47651449413560726</v>
      </c>
      <c r="W86" s="23">
        <f t="shared" si="100"/>
        <v>0.42460923714505533</v>
      </c>
      <c r="X86" s="23">
        <f t="shared" si="100"/>
        <v>0.42118771751612527</v>
      </c>
      <c r="Y86" s="23">
        <f t="shared" si="100"/>
        <v>0.42105685204396803</v>
      </c>
      <c r="Z86" s="23">
        <f t="shared" si="100"/>
        <v>0.41823406377841393</v>
      </c>
      <c r="AA86" s="23">
        <f t="shared" si="100"/>
        <v>0.41700591160579137</v>
      </c>
      <c r="AB86" s="23">
        <f t="shared" si="100"/>
        <v>0.41490600859973675</v>
      </c>
      <c r="AC86" s="23">
        <f t="shared" si="100"/>
        <v>0.4026066390918277</v>
      </c>
      <c r="AD86" s="23">
        <f t="shared" si="100"/>
        <v>0.39663078911864896</v>
      </c>
      <c r="AE86" s="23">
        <f t="shared" si="100"/>
        <v>0.37480709946628671</v>
      </c>
      <c r="AF86" s="23">
        <v>0.35790511731521146</v>
      </c>
      <c r="AG86" s="23">
        <v>0.35420352269362698</v>
      </c>
      <c r="AH86" s="23">
        <v>0.35086170609037981</v>
      </c>
      <c r="AI86" s="23">
        <v>0.35124918436608371</v>
      </c>
      <c r="AJ86" s="23">
        <v>0.35226803112560501</v>
      </c>
      <c r="AK86" s="23">
        <v>0.34915647949904005</v>
      </c>
      <c r="AL86" s="23">
        <v>0.34774799091084063</v>
      </c>
      <c r="AM86" s="23">
        <v>0.34669370611129702</v>
      </c>
      <c r="AN86" s="23">
        <v>0.34390586569545128</v>
      </c>
      <c r="AO86" s="23">
        <v>0.34119025986452439</v>
      </c>
      <c r="AP86" s="23">
        <v>0.33849815166461111</v>
      </c>
      <c r="AQ86" s="23">
        <v>0.33580557486869939</v>
      </c>
      <c r="AR86" s="23">
        <v>0.33156038934097509</v>
      </c>
      <c r="AS86" s="23">
        <v>0.3128133202422565</v>
      </c>
      <c r="AT86" s="23">
        <v>0.30927230278774032</v>
      </c>
      <c r="AU86" s="23">
        <v>0.30789056558481032</v>
      </c>
      <c r="AV86" s="23">
        <v>0.30253347210403003</v>
      </c>
      <c r="AW86" s="23">
        <v>0.36461330431939071</v>
      </c>
      <c r="AX86" s="23">
        <v>0.36509413982893041</v>
      </c>
      <c r="AY86" s="23">
        <v>0.34771047504787467</v>
      </c>
      <c r="AZ86" s="23">
        <v>0.34353685799791306</v>
      </c>
      <c r="BA86" s="23">
        <v>0.38184911286333223</v>
      </c>
      <c r="BB86" s="23">
        <v>0.49388437414478031</v>
      </c>
      <c r="BC86" s="23">
        <v>0.4900468969489945</v>
      </c>
      <c r="BD86" s="23">
        <v>0.53422427640247894</v>
      </c>
      <c r="BE86" s="23">
        <v>0.51505884041018657</v>
      </c>
      <c r="BF86" s="23">
        <v>0.63848148255019654</v>
      </c>
      <c r="BG86" s="23">
        <v>0.65313542911852007</v>
      </c>
      <c r="BH86" s="23">
        <v>0.65357189467931498</v>
      </c>
      <c r="BI86" s="23">
        <v>0.6498081428391127</v>
      </c>
      <c r="BJ86" s="23">
        <v>0.63214550362723276</v>
      </c>
      <c r="BK86" s="23">
        <v>0.66165627185988451</v>
      </c>
      <c r="BL86" s="23">
        <v>0.6584150257213367</v>
      </c>
      <c r="BM86" s="23">
        <v>0.7032477557696305</v>
      </c>
      <c r="BN86" s="23">
        <v>0.73469597009376819</v>
      </c>
      <c r="BO86" s="23"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  <c r="CL86" s="23">
        <v>0.74312210252382072</v>
      </c>
      <c r="CM86" s="23">
        <v>0.72448590776815858</v>
      </c>
      <c r="CN86" s="23">
        <v>0.72184613450300328</v>
      </c>
      <c r="CO86" s="23">
        <v>0.70480987644855897</v>
      </c>
    </row>
    <row r="87" spans="2:93" x14ac:dyDescent="0.25">
      <c r="B87" s="185"/>
      <c r="C87" s="34" t="s">
        <v>10</v>
      </c>
      <c r="D87" s="23">
        <f t="shared" ref="D87:AE87" si="101">+(D84/D42)*100</f>
        <v>0</v>
      </c>
      <c r="E87" s="23">
        <f t="shared" si="101"/>
        <v>0</v>
      </c>
      <c r="F87" s="23">
        <f t="shared" si="101"/>
        <v>0</v>
      </c>
      <c r="G87" s="23">
        <f t="shared" si="101"/>
        <v>0</v>
      </c>
      <c r="H87" s="23">
        <f t="shared" si="101"/>
        <v>0</v>
      </c>
      <c r="I87" s="23">
        <f t="shared" si="101"/>
        <v>0</v>
      </c>
      <c r="J87" s="23">
        <f t="shared" si="101"/>
        <v>0</v>
      </c>
      <c r="K87" s="23">
        <f t="shared" si="101"/>
        <v>0</v>
      </c>
      <c r="L87" s="23">
        <f t="shared" si="101"/>
        <v>0</v>
      </c>
      <c r="M87" s="23">
        <f t="shared" si="101"/>
        <v>0</v>
      </c>
      <c r="N87" s="23">
        <f t="shared" si="101"/>
        <v>0</v>
      </c>
      <c r="O87" s="23">
        <f t="shared" si="101"/>
        <v>0</v>
      </c>
      <c r="P87" s="23">
        <f t="shared" si="101"/>
        <v>0</v>
      </c>
      <c r="Q87" s="23">
        <f t="shared" si="101"/>
        <v>0</v>
      </c>
      <c r="R87" s="23">
        <f t="shared" si="101"/>
        <v>3.3231403662687682E-2</v>
      </c>
      <c r="S87" s="23">
        <f t="shared" si="101"/>
        <v>0.11810733117879701</v>
      </c>
      <c r="T87" s="23">
        <f t="shared" si="101"/>
        <v>0.12579402107859625</v>
      </c>
      <c r="U87" s="23">
        <f t="shared" si="101"/>
        <v>0.12579402107859625</v>
      </c>
      <c r="V87" s="23">
        <f t="shared" si="101"/>
        <v>0.12579402107859625</v>
      </c>
      <c r="W87" s="23">
        <f t="shared" si="101"/>
        <v>0.12579402107859625</v>
      </c>
      <c r="X87" s="23">
        <f t="shared" si="101"/>
        <v>0.12579402107859625</v>
      </c>
      <c r="Y87" s="23">
        <f t="shared" si="101"/>
        <v>0.12579402107859625</v>
      </c>
      <c r="Z87" s="23">
        <f t="shared" si="101"/>
        <v>0.12579402107859625</v>
      </c>
      <c r="AA87" s="23">
        <f t="shared" si="101"/>
        <v>0.12579402107859625</v>
      </c>
      <c r="AB87" s="23">
        <f t="shared" si="101"/>
        <v>0.12579402107859625</v>
      </c>
      <c r="AC87" s="23">
        <f t="shared" si="101"/>
        <v>0.12579402107859625</v>
      </c>
      <c r="AD87" s="23">
        <f t="shared" si="101"/>
        <v>0.12579402107859625</v>
      </c>
      <c r="AE87" s="23">
        <f t="shared" si="101"/>
        <v>0.12663942503470191</v>
      </c>
      <c r="AF87" s="23">
        <v>1.0043756017224508E-3</v>
      </c>
      <c r="AG87" s="23">
        <v>9.959319005233972E-4</v>
      </c>
      <c r="AH87" s="23">
        <v>9.8765610508223887E-4</v>
      </c>
      <c r="AI87" s="23">
        <v>9.8635714501383578E-4</v>
      </c>
      <c r="AJ87" s="23">
        <v>9.8770854981297912E-4</v>
      </c>
      <c r="AK87" s="23">
        <v>9.7890837776667874E-4</v>
      </c>
      <c r="AL87" s="23">
        <v>9.7341821092478511E-4</v>
      </c>
      <c r="AM87" s="23">
        <v>9.7130470940321617E-4</v>
      </c>
      <c r="AN87" s="23">
        <v>9.6464357542353179E-4</v>
      </c>
      <c r="AO87" s="23">
        <v>9.5709036342866765E-4</v>
      </c>
      <c r="AP87" s="23">
        <v>9.4854094001834842E-4</v>
      </c>
      <c r="AQ87" s="23">
        <v>0.11366838683028739</v>
      </c>
      <c r="AR87" s="23">
        <v>0.10903681590281893</v>
      </c>
      <c r="AS87" s="23">
        <v>0.10358497510767797</v>
      </c>
      <c r="AT87" s="23">
        <v>0.10358497510767797</v>
      </c>
      <c r="AU87" s="23">
        <v>0.10358497510767797</v>
      </c>
      <c r="AV87" s="23">
        <v>0.10358497510767797</v>
      </c>
      <c r="AW87" s="23">
        <v>0.12550397813015132</v>
      </c>
      <c r="AX87" s="23">
        <v>0.12550397813015132</v>
      </c>
      <c r="AY87" s="23">
        <v>0.12005213733501038</v>
      </c>
      <c r="AZ87" s="23">
        <v>0.12005213733501038</v>
      </c>
      <c r="BA87" s="23">
        <v>0.13531262738277297</v>
      </c>
      <c r="BB87" s="23">
        <v>0.17572277115370522</v>
      </c>
      <c r="BC87" s="23">
        <v>0.17572277115370522</v>
      </c>
      <c r="BD87" s="23">
        <v>0.18697597433244742</v>
      </c>
      <c r="BE87" s="23">
        <v>0.18167719114015379</v>
      </c>
      <c r="BF87" s="23">
        <v>0.22641405448385288</v>
      </c>
      <c r="BG87" s="23">
        <v>0.23416934315020552</v>
      </c>
      <c r="BH87" s="23">
        <v>0.23416934315020552</v>
      </c>
      <c r="BI87" s="23">
        <v>0.23416934315020552</v>
      </c>
      <c r="BJ87" s="23">
        <v>0.23416934315020552</v>
      </c>
      <c r="BK87" s="23">
        <v>0.24581376303102645</v>
      </c>
      <c r="BL87" s="23">
        <v>0.2458137639570882</v>
      </c>
      <c r="BM87" s="23">
        <v>0.26366194705888341</v>
      </c>
      <c r="BN87" s="23">
        <v>0.27590675047109486</v>
      </c>
      <c r="BO87" s="23">
        <v>0.31081051699214246</v>
      </c>
      <c r="BP87" s="23">
        <v>0.29687637976763276</v>
      </c>
      <c r="BQ87" s="23">
        <v>0.31136820059230097</v>
      </c>
      <c r="BR87" s="23">
        <v>0.31136820059230097</v>
      </c>
      <c r="BS87" s="23">
        <v>0.31136820059230097</v>
      </c>
      <c r="BT87" s="23">
        <v>0.31136820059230097</v>
      </c>
      <c r="BU87" s="23">
        <v>0.32633963359714702</v>
      </c>
      <c r="BV87" s="23">
        <v>0.32633963359714702</v>
      </c>
      <c r="BW87" s="23">
        <v>0.35824654360912644</v>
      </c>
      <c r="BX87" s="23">
        <v>0.35824654360912644</v>
      </c>
      <c r="BY87" s="23">
        <v>0.35824654360912644</v>
      </c>
      <c r="BZ87" s="23">
        <v>0.35824654360912644</v>
      </c>
      <c r="CA87" s="23">
        <v>0.35824654360912644</v>
      </c>
      <c r="CB87" s="23">
        <v>0.32584726349752263</v>
      </c>
      <c r="CC87" s="23">
        <v>0.32124376337711069</v>
      </c>
      <c r="CD87" s="23">
        <v>0.32124376337711069</v>
      </c>
      <c r="CE87" s="23">
        <v>0.32124376337711069</v>
      </c>
      <c r="CF87" s="23">
        <v>0.32124376337711069</v>
      </c>
      <c r="CG87" s="23">
        <v>0.32124376337711069</v>
      </c>
      <c r="CH87" s="23">
        <v>0.32124376337711069</v>
      </c>
      <c r="CI87" s="23">
        <v>0.3166402632566987</v>
      </c>
      <c r="CJ87" s="23">
        <v>0.3166402632566987</v>
      </c>
      <c r="CK87" s="23">
        <v>0.3166402632566987</v>
      </c>
      <c r="CL87" s="23">
        <v>0.29796895877835877</v>
      </c>
      <c r="CM87" s="23">
        <v>0.29796895877835877</v>
      </c>
      <c r="CN87" s="23">
        <v>0.24592848194368153</v>
      </c>
      <c r="CO87" s="23">
        <v>0.24212898618116285</v>
      </c>
    </row>
    <row r="88" spans="2:93" x14ac:dyDescent="0.25">
      <c r="B88" s="186"/>
      <c r="C88" s="35" t="s">
        <v>24</v>
      </c>
      <c r="D88" s="50">
        <f>+D42</f>
        <v>9656.2150442778748</v>
      </c>
      <c r="E88" s="50">
        <f t="shared" ref="E88:O88" si="102">+E42</f>
        <v>10783.500792833722</v>
      </c>
      <c r="F88" s="50">
        <f t="shared" si="102"/>
        <v>13449.430538144894</v>
      </c>
      <c r="G88" s="50">
        <f t="shared" si="102"/>
        <v>17911.431640227955</v>
      </c>
      <c r="H88" s="50">
        <f t="shared" si="102"/>
        <v>24617.375860885302</v>
      </c>
      <c r="I88" s="50">
        <f t="shared" si="102"/>
        <v>22390.768739232484</v>
      </c>
      <c r="J88" s="50">
        <f t="shared" si="102"/>
        <v>27234.855804736468</v>
      </c>
      <c r="K88" s="50">
        <f t="shared" si="102"/>
        <v>33823.126233218332</v>
      </c>
      <c r="L88" s="50">
        <f t="shared" si="102"/>
        <v>33400.964653949079</v>
      </c>
      <c r="M88" s="50">
        <f t="shared" si="102"/>
        <v>38433.107149023846</v>
      </c>
      <c r="N88" s="50">
        <f t="shared" si="102"/>
        <v>40085.115382885582</v>
      </c>
      <c r="O88" s="50">
        <f t="shared" si="102"/>
        <v>36332.543570270391</v>
      </c>
      <c r="P88" s="50">
        <f>+P42</f>
        <v>36380.472401901789</v>
      </c>
      <c r="Q88" s="50">
        <f t="shared" ref="Q88:R88" si="103">+Q42</f>
        <v>39394.355365630952</v>
      </c>
      <c r="R88" s="50">
        <f t="shared" si="103"/>
        <v>40692.175200481201</v>
      </c>
      <c r="S88" s="50">
        <f t="shared" ref="S88:AE88" si="104">+S42</f>
        <v>38756.92773948449</v>
      </c>
      <c r="T88" s="51">
        <f t="shared" si="104"/>
        <v>36388.67142294455</v>
      </c>
      <c r="U88" s="50">
        <f t="shared" si="104"/>
        <v>36388.67142294455</v>
      </c>
      <c r="V88" s="50">
        <f t="shared" si="104"/>
        <v>36388.67142294455</v>
      </c>
      <c r="W88" s="50">
        <f t="shared" si="104"/>
        <v>36388.67142294455</v>
      </c>
      <c r="X88" s="50">
        <f t="shared" si="104"/>
        <v>36388.67142294455</v>
      </c>
      <c r="Y88" s="50">
        <f t="shared" si="104"/>
        <v>36388.67142294455</v>
      </c>
      <c r="Z88" s="50">
        <f t="shared" si="104"/>
        <v>36388.67142294455</v>
      </c>
      <c r="AA88" s="50">
        <f t="shared" si="104"/>
        <v>36388.67142294455</v>
      </c>
      <c r="AB88" s="50">
        <f t="shared" si="104"/>
        <v>36388.67142294455</v>
      </c>
      <c r="AC88" s="50">
        <f t="shared" si="104"/>
        <v>36388.67142294455</v>
      </c>
      <c r="AD88" s="50">
        <f t="shared" si="104"/>
        <v>36388.67142294455</v>
      </c>
      <c r="AE88" s="51">
        <f t="shared" si="104"/>
        <v>36145.752389081623</v>
      </c>
      <c r="AF88" s="50">
        <v>40270.451861293703</v>
      </c>
      <c r="AG88" s="50">
        <v>40270.451861293703</v>
      </c>
      <c r="AH88" s="50">
        <v>40270.451861293703</v>
      </c>
      <c r="AI88" s="50">
        <v>40270.451861293703</v>
      </c>
      <c r="AJ88" s="50">
        <v>40270.451861293703</v>
      </c>
      <c r="AK88" s="50">
        <v>40270.451861293703</v>
      </c>
      <c r="AL88" s="50">
        <v>40270.451861293703</v>
      </c>
      <c r="AM88" s="50">
        <v>40270.451861293703</v>
      </c>
      <c r="AN88" s="50">
        <v>40270.451861293703</v>
      </c>
      <c r="AO88" s="50">
        <v>40270.451861293703</v>
      </c>
      <c r="AP88" s="50">
        <v>40270.451861293703</v>
      </c>
      <c r="AQ88" s="50">
        <v>40270.451861293703</v>
      </c>
      <c r="AR88" s="50">
        <v>41981.025051939898</v>
      </c>
      <c r="AS88" s="50">
        <v>41981.025051939898</v>
      </c>
      <c r="AT88" s="50">
        <v>41981.025051939898</v>
      </c>
      <c r="AU88" s="50">
        <v>41981.025051939898</v>
      </c>
      <c r="AV88" s="50">
        <v>41981.025051939898</v>
      </c>
      <c r="AW88" s="50">
        <v>41981.025051939898</v>
      </c>
      <c r="AX88" s="50">
        <v>41981.025051939898</v>
      </c>
      <c r="AY88" s="50">
        <v>41981.025051939898</v>
      </c>
      <c r="AZ88" s="50">
        <v>41981.025051939898</v>
      </c>
      <c r="BA88" s="50">
        <v>41981.025051939898</v>
      </c>
      <c r="BB88" s="50">
        <v>41981.025051939898</v>
      </c>
      <c r="BC88" s="50">
        <v>41981.025051939898</v>
      </c>
      <c r="BD88" s="50">
        <v>43193.664789468501</v>
      </c>
      <c r="BE88" s="50">
        <v>43193.664789468501</v>
      </c>
      <c r="BF88" s="50">
        <v>43193.664789468501</v>
      </c>
      <c r="BG88" s="50">
        <v>43193.664789468501</v>
      </c>
      <c r="BH88" s="50">
        <v>43193.664789468501</v>
      </c>
      <c r="BI88" s="50">
        <v>43193.664789468501</v>
      </c>
      <c r="BJ88" s="50">
        <v>43193.664789468501</v>
      </c>
      <c r="BK88" s="50">
        <v>43193.664789468501</v>
      </c>
      <c r="BL88" s="50">
        <v>43193.664789468501</v>
      </c>
      <c r="BM88" s="50">
        <v>43193.664789468501</v>
      </c>
      <c r="BN88" s="50">
        <v>43193.664789468501</v>
      </c>
      <c r="BO88" s="50">
        <v>43193.664789468501</v>
      </c>
      <c r="BP88" s="50">
        <v>45220.994996327703</v>
      </c>
      <c r="BQ88" s="50">
        <v>45220.994996327703</v>
      </c>
      <c r="BR88" s="50">
        <v>45220.994996327703</v>
      </c>
      <c r="BS88" s="50">
        <v>45220.994996327703</v>
      </c>
      <c r="BT88" s="50">
        <v>45220.994996327703</v>
      </c>
      <c r="BU88" s="50">
        <v>45220.994996327703</v>
      </c>
      <c r="BV88" s="50">
        <v>45220.994996327703</v>
      </c>
      <c r="BW88" s="50">
        <v>45220.994996327703</v>
      </c>
      <c r="BX88" s="50">
        <v>45220.994996327703</v>
      </c>
      <c r="BY88" s="50">
        <v>45220.994996327703</v>
      </c>
      <c r="BZ88" s="50">
        <v>45220.994996327703</v>
      </c>
      <c r="CA88" s="50">
        <v>45220.994996327703</v>
      </c>
      <c r="CB88" s="50">
        <v>49717.358317244762</v>
      </c>
      <c r="CC88" s="50">
        <v>49717.358317244762</v>
      </c>
      <c r="CD88" s="50">
        <v>49717.358317244762</v>
      </c>
      <c r="CE88" s="50">
        <v>49717.358317244762</v>
      </c>
      <c r="CF88" s="50">
        <v>49717.358317244762</v>
      </c>
      <c r="CG88" s="50">
        <v>49717.358317244762</v>
      </c>
      <c r="CH88" s="50">
        <v>49717.358317244762</v>
      </c>
      <c r="CI88" s="50">
        <v>49717.358317244762</v>
      </c>
      <c r="CJ88" s="50">
        <v>49717.358317244762</v>
      </c>
      <c r="CK88" s="50">
        <v>49717.358317244762</v>
      </c>
      <c r="CL88" s="50">
        <v>49717.358317244762</v>
      </c>
      <c r="CM88" s="50">
        <v>49717.358317244762</v>
      </c>
      <c r="CN88" s="50">
        <v>60237.957693702629</v>
      </c>
      <c r="CO88" s="50">
        <v>60237.957693702629</v>
      </c>
    </row>
    <row r="89" spans="2:93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93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74</v>
      </c>
      <c r="U90" s="15" t="s">
        <v>75</v>
      </c>
      <c r="V90" s="15" t="s">
        <v>76</v>
      </c>
      <c r="W90" s="15" t="s">
        <v>77</v>
      </c>
      <c r="X90" s="15" t="s">
        <v>78</v>
      </c>
      <c r="Y90" s="15" t="s">
        <v>79</v>
      </c>
      <c r="Z90" s="15" t="s">
        <v>80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44531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>
        <v>2022</v>
      </c>
      <c r="BD90" s="16">
        <v>44927</v>
      </c>
      <c r="BE90" s="16">
        <v>44958</v>
      </c>
      <c r="BF90" s="16">
        <v>44986</v>
      </c>
      <c r="BG90" s="16">
        <v>45017</v>
      </c>
      <c r="BH90" s="16">
        <v>45047</v>
      </c>
      <c r="BI90" s="16">
        <v>45078</v>
      </c>
      <c r="BJ90" s="18">
        <v>45108</v>
      </c>
      <c r="BK90" s="18">
        <v>45139</v>
      </c>
      <c r="BL90" s="18">
        <v>45170</v>
      </c>
      <c r="BM90" s="18">
        <v>45200</v>
      </c>
      <c r="BN90" s="18">
        <v>45231</v>
      </c>
      <c r="BO90" s="18" t="s">
        <v>188</v>
      </c>
      <c r="BP90" s="18" t="s">
        <v>189</v>
      </c>
      <c r="BQ90" s="18" t="s">
        <v>190</v>
      </c>
      <c r="BR90" s="18" t="s">
        <v>191</v>
      </c>
      <c r="BS90" s="18" t="s">
        <v>192</v>
      </c>
      <c r="BT90" s="18" t="s">
        <v>193</v>
      </c>
      <c r="BU90" s="18" t="s">
        <v>194</v>
      </c>
      <c r="BV90" s="18" t="s">
        <v>195</v>
      </c>
      <c r="BW90" s="18" t="s">
        <v>196</v>
      </c>
      <c r="BX90" s="18" t="s">
        <v>197</v>
      </c>
      <c r="BY90" s="18" t="s">
        <v>198</v>
      </c>
      <c r="BZ90" s="18" t="s">
        <v>199</v>
      </c>
      <c r="CA90" s="18" t="s">
        <v>132</v>
      </c>
      <c r="CB90" s="18" t="s">
        <v>175</v>
      </c>
      <c r="CC90" s="18" t="s">
        <v>178</v>
      </c>
      <c r="CD90" s="18" t="s">
        <v>179</v>
      </c>
      <c r="CE90" s="18" t="s">
        <v>180</v>
      </c>
      <c r="CF90" s="18" t="s">
        <v>181</v>
      </c>
      <c r="CG90" s="18" t="s">
        <v>182</v>
      </c>
      <c r="CH90" s="18" t="s">
        <v>183</v>
      </c>
      <c r="CI90" s="18" t="s">
        <v>185</v>
      </c>
      <c r="CJ90" s="18" t="s">
        <v>186</v>
      </c>
      <c r="CK90" s="18" t="s">
        <v>187</v>
      </c>
      <c r="CL90" s="18" t="s">
        <v>200</v>
      </c>
      <c r="CM90" s="18" t="s">
        <v>202</v>
      </c>
      <c r="CN90" s="18" t="s">
        <v>204</v>
      </c>
      <c r="CO90" s="18" t="s">
        <v>207</v>
      </c>
    </row>
    <row r="91" spans="2:93" ht="15.75" customHeight="1" x14ac:dyDescent="0.25">
      <c r="B91" s="184" t="s">
        <v>6</v>
      </c>
      <c r="C91" s="53" t="s">
        <v>12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1491.0919932327079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  <c r="CL91" s="45">
        <v>2261.7895636661042</v>
      </c>
      <c r="CM91" s="45">
        <v>2516.1658998168368</v>
      </c>
      <c r="CN91" s="45">
        <v>2510.3505233367068</v>
      </c>
      <c r="CO91" s="45">
        <v>2551.4009729433833</v>
      </c>
    </row>
    <row r="92" spans="2:93" x14ac:dyDescent="0.25">
      <c r="B92" s="185"/>
      <c r="C92" s="22" t="s">
        <v>4</v>
      </c>
      <c r="D92" s="23">
        <f t="shared" ref="D92:AE92" si="105">+(D91/D10)*100</f>
        <v>15.864131391230771</v>
      </c>
      <c r="E92" s="23">
        <f t="shared" si="105"/>
        <v>14.940915160006258</v>
      </c>
      <c r="F92" s="23">
        <f t="shared" si="105"/>
        <v>13.606551532244666</v>
      </c>
      <c r="G92" s="23">
        <f t="shared" si="105"/>
        <v>12.439656434447803</v>
      </c>
      <c r="H92" s="23">
        <f t="shared" si="105"/>
        <v>14.014678427229818</v>
      </c>
      <c r="I92" s="23">
        <f t="shared" si="105"/>
        <v>13.130009249895542</v>
      </c>
      <c r="J92" s="23">
        <f t="shared" si="105"/>
        <v>13.18315878076621</v>
      </c>
      <c r="K92" s="23">
        <f t="shared" si="105"/>
        <v>15.097767751907732</v>
      </c>
      <c r="L92" s="23">
        <f t="shared" si="105"/>
        <v>11.498523525336857</v>
      </c>
      <c r="M92" s="23">
        <f t="shared" si="105"/>
        <v>10.12173723847936</v>
      </c>
      <c r="N92" s="23">
        <f t="shared" si="105"/>
        <v>10.563838662433273</v>
      </c>
      <c r="O92" s="23">
        <f t="shared" si="105"/>
        <v>11.930615920657141</v>
      </c>
      <c r="P92" s="23">
        <f t="shared" si="105"/>
        <v>12.786598173335259</v>
      </c>
      <c r="Q92" s="23">
        <f t="shared" si="105"/>
        <v>13.039789536017132</v>
      </c>
      <c r="R92" s="23">
        <f t="shared" si="105"/>
        <v>14.087741129126039</v>
      </c>
      <c r="S92" s="23">
        <f t="shared" si="105"/>
        <v>13.761814445916251</v>
      </c>
      <c r="T92" s="23">
        <f t="shared" si="105"/>
        <v>13.11257761659094</v>
      </c>
      <c r="U92" s="23">
        <f t="shared" si="105"/>
        <v>12.943016100826588</v>
      </c>
      <c r="V92" s="23">
        <f t="shared" si="105"/>
        <v>13.31815610728022</v>
      </c>
      <c r="W92" s="23">
        <f t="shared" si="105"/>
        <v>12.242062435632128</v>
      </c>
      <c r="X92" s="23">
        <f t="shared" si="105"/>
        <v>12.072416117854527</v>
      </c>
      <c r="Y92" s="23">
        <f t="shared" si="105"/>
        <v>12.02457332449705</v>
      </c>
      <c r="Z92" s="23">
        <f t="shared" si="105"/>
        <v>11.913667025802292</v>
      </c>
      <c r="AA92" s="23">
        <f t="shared" si="105"/>
        <v>11.896608108453044</v>
      </c>
      <c r="AB92" s="23">
        <f t="shared" si="105"/>
        <v>11.91707100310655</v>
      </c>
      <c r="AC92" s="23">
        <f t="shared" si="105"/>
        <v>12.039468048318492</v>
      </c>
      <c r="AD92" s="23">
        <f t="shared" si="105"/>
        <v>11.902923154583361</v>
      </c>
      <c r="AE92" s="23">
        <f t="shared" si="105"/>
        <v>12.094818942376222</v>
      </c>
      <c r="AF92" s="23">
        <v>11.51182240165592</v>
      </c>
      <c r="AG92" s="23">
        <v>11.684541088449194</v>
      </c>
      <c r="AH92" s="23">
        <v>11.784740602432068</v>
      </c>
      <c r="AI92" s="23">
        <v>11.571017708897287</v>
      </c>
      <c r="AJ92" s="23">
        <v>11.435858684946677</v>
      </c>
      <c r="AK92" s="23">
        <v>11.428997999513838</v>
      </c>
      <c r="AL92" s="23">
        <v>11.288757923044855</v>
      </c>
      <c r="AM92" s="23">
        <v>11.365262998421914</v>
      </c>
      <c r="AN92" s="23">
        <v>11.470868365880273</v>
      </c>
      <c r="AO92" s="23">
        <v>11.476784977891604</v>
      </c>
      <c r="AP92" s="23">
        <v>11.383678431053951</v>
      </c>
      <c r="AQ92" s="23">
        <v>10.938710804084693</v>
      </c>
      <c r="AR92" s="23">
        <v>10.708800876404016</v>
      </c>
      <c r="AS92" s="23">
        <v>10.758695442420141</v>
      </c>
      <c r="AT92" s="23">
        <v>11.287905586679607</v>
      </c>
      <c r="AU92" s="23">
        <v>11.260291576206818</v>
      </c>
      <c r="AV92" s="23">
        <v>11.109774987102215</v>
      </c>
      <c r="AW92" s="23">
        <v>11.067049666448606</v>
      </c>
      <c r="AX92" s="23">
        <v>11.055976500526734</v>
      </c>
      <c r="AY92" s="23">
        <v>11.18895078245119</v>
      </c>
      <c r="AZ92" s="23">
        <v>10.890846739290568</v>
      </c>
      <c r="BA92" s="23">
        <v>10.63183239528178</v>
      </c>
      <c r="BB92" s="23">
        <v>10.838041228912212</v>
      </c>
      <c r="BC92" s="23">
        <v>10.760650217356922</v>
      </c>
      <c r="BD92" s="23">
        <v>10.738134530668672</v>
      </c>
      <c r="BE92" s="23">
        <v>10.866210900235625</v>
      </c>
      <c r="BF92" s="23">
        <v>10.838641503532628</v>
      </c>
      <c r="BG92" s="23">
        <v>10.751346177339942</v>
      </c>
      <c r="BH92" s="23">
        <v>10.784910482254276</v>
      </c>
      <c r="BI92" s="23">
        <v>10.86332039930144</v>
      </c>
      <c r="BJ92" s="23">
        <v>10.541329772596576</v>
      </c>
      <c r="BK92" s="23">
        <v>10.66576868130598</v>
      </c>
      <c r="BL92" s="23">
        <v>10.492814564608004</v>
      </c>
      <c r="BM92" s="23">
        <v>10.55717139344622</v>
      </c>
      <c r="BN92" s="23">
        <v>10.762561650709705</v>
      </c>
      <c r="BO92" s="23"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  <c r="CL92" s="23">
        <v>11.345752521513917</v>
      </c>
      <c r="CM92" s="23">
        <v>12.30524164035368</v>
      </c>
      <c r="CN92" s="23">
        <v>12.232069326447789</v>
      </c>
      <c r="CO92" s="23">
        <v>12.329165298550393</v>
      </c>
    </row>
    <row r="93" spans="2:93" x14ac:dyDescent="0.25">
      <c r="B93" s="185"/>
      <c r="C93" s="22" t="s">
        <v>1</v>
      </c>
      <c r="D93" s="23">
        <f t="shared" ref="D93:P93" si="106">+(D91/D103)*100</f>
        <v>4.0544329621366453</v>
      </c>
      <c r="E93" s="23">
        <f t="shared" si="106"/>
        <v>3.2567877535965919</v>
      </c>
      <c r="F93" s="23">
        <f t="shared" si="106"/>
        <v>2.4265406792830282</v>
      </c>
      <c r="G93" s="23">
        <f t="shared" si="106"/>
        <v>1.7237909857555715</v>
      </c>
      <c r="H93" s="23">
        <f t="shared" si="106"/>
        <v>1.4612851545870811</v>
      </c>
      <c r="I93" s="23">
        <f t="shared" si="106"/>
        <v>1.5875956411538334</v>
      </c>
      <c r="J93" s="23">
        <f t="shared" si="106"/>
        <v>1.3744334762299895</v>
      </c>
      <c r="K93" s="23">
        <f t="shared" si="106"/>
        <v>1.2259454855585008</v>
      </c>
      <c r="L93" s="23">
        <f t="shared" si="106"/>
        <v>1.2362238096654807</v>
      </c>
      <c r="M93" s="23">
        <f t="shared" si="106"/>
        <v>1.0993152791229013</v>
      </c>
      <c r="N93" s="23">
        <f t="shared" si="106"/>
        <v>1.4231797856801094</v>
      </c>
      <c r="O93" s="23">
        <f t="shared" si="106"/>
        <v>1.7943131876377565</v>
      </c>
      <c r="P93" s="23">
        <f t="shared" si="106"/>
        <v>2.2158127107066892</v>
      </c>
      <c r="Q93" s="23">
        <f t="shared" ref="Q93:AE93" si="107">+(Q91/Q42)*100</f>
        <v>2.3719937036737218</v>
      </c>
      <c r="R93" s="23">
        <f t="shared" si="107"/>
        <v>2.7837779479623994</v>
      </c>
      <c r="S93" s="23">
        <f t="shared" si="107"/>
        <v>3.1456902676697887</v>
      </c>
      <c r="T93" s="23">
        <f t="shared" si="107"/>
        <v>3.3788752418831982</v>
      </c>
      <c r="U93" s="23">
        <f t="shared" si="107"/>
        <v>3.3785600270674463</v>
      </c>
      <c r="V93" s="23">
        <f t="shared" si="107"/>
        <v>3.51583095730656</v>
      </c>
      <c r="W93" s="23">
        <f t="shared" si="107"/>
        <v>3.6268129031477256</v>
      </c>
      <c r="X93" s="23">
        <f t="shared" si="107"/>
        <v>3.6056079141026611</v>
      </c>
      <c r="Y93" s="23">
        <f t="shared" si="107"/>
        <v>3.5924351376781676</v>
      </c>
      <c r="Z93" s="23">
        <f t="shared" si="107"/>
        <v>3.5833238149658833</v>
      </c>
      <c r="AA93" s="23">
        <f t="shared" si="107"/>
        <v>3.5887313093375282</v>
      </c>
      <c r="AB93" s="23">
        <f t="shared" si="107"/>
        <v>3.6130985087904666</v>
      </c>
      <c r="AC93" s="23">
        <f t="shared" si="107"/>
        <v>3.761719133250141</v>
      </c>
      <c r="AD93" s="23">
        <f t="shared" si="107"/>
        <v>3.7750890936423502</v>
      </c>
      <c r="AE93" s="23">
        <f t="shared" si="107"/>
        <v>4.0865845896259989</v>
      </c>
      <c r="AF93" s="23">
        <v>3.6560815103421787</v>
      </c>
      <c r="AG93" s="23">
        <v>3.7497169036487601</v>
      </c>
      <c r="AH93" s="23">
        <v>3.8178930052480049</v>
      </c>
      <c r="AI93" s="23">
        <v>3.7445180672198672</v>
      </c>
      <c r="AJ93" s="23">
        <v>3.6900754365460107</v>
      </c>
      <c r="AK93" s="23">
        <v>3.7207264993485283</v>
      </c>
      <c r="AL93" s="23">
        <v>3.6899563361075707</v>
      </c>
      <c r="AM93" s="23">
        <v>3.7262606391759894</v>
      </c>
      <c r="AN93" s="23">
        <v>3.7913720955455963</v>
      </c>
      <c r="AO93" s="23">
        <v>3.8235195663352401</v>
      </c>
      <c r="AP93" s="23">
        <v>3.8226630103868877</v>
      </c>
      <c r="AQ93" s="23">
        <v>3.7026949644582556</v>
      </c>
      <c r="AR93" s="23">
        <v>3.5216919367880259</v>
      </c>
      <c r="AS93" s="23">
        <v>3.5626334541352258</v>
      </c>
      <c r="AT93" s="23">
        <v>3.7806729172786957</v>
      </c>
      <c r="AU93" s="23">
        <v>3.7883493455251336</v>
      </c>
      <c r="AV93" s="23">
        <v>3.8038956730552012</v>
      </c>
      <c r="AW93" s="23">
        <v>3.8094022978562974</v>
      </c>
      <c r="AX93" s="23">
        <v>3.8005787591653415</v>
      </c>
      <c r="AY93" s="23">
        <v>3.8631492358248773</v>
      </c>
      <c r="AZ93" s="23">
        <v>3.8059072789441526</v>
      </c>
      <c r="BA93" s="23">
        <v>3.7675121581695428</v>
      </c>
      <c r="BB93" s="23">
        <v>3.8561467791331023</v>
      </c>
      <c r="BC93" s="23">
        <v>3.8585924885603107</v>
      </c>
      <c r="BD93" s="23">
        <v>3.7582963842549861</v>
      </c>
      <c r="BE93" s="23">
        <v>3.8328488316386284</v>
      </c>
      <c r="BF93" s="23">
        <v>3.843526922832651</v>
      </c>
      <c r="BG93" s="23">
        <v>3.8546916306867636</v>
      </c>
      <c r="BH93" s="23">
        <v>3.8641432168719909</v>
      </c>
      <c r="BI93" s="23">
        <v>3.9147810478645919</v>
      </c>
      <c r="BJ93" s="23">
        <v>3.9048862241599669</v>
      </c>
      <c r="BK93" s="23">
        <v>3.9624694069634612</v>
      </c>
      <c r="BL93" s="23">
        <v>3.9174048918526445</v>
      </c>
      <c r="BM93" s="23">
        <v>3.9580991794052749</v>
      </c>
      <c r="BN93" s="23">
        <v>4.0417581321606386</v>
      </c>
      <c r="BO93" s="23">
        <v>4.1552266287632511</v>
      </c>
      <c r="BP93" s="23">
        <v>3.9901049305814076</v>
      </c>
      <c r="BQ93" s="23">
        <v>4.0056574253872972</v>
      </c>
      <c r="BR93" s="23">
        <v>3.9119358861703244</v>
      </c>
      <c r="BS93" s="23">
        <v>3.9339109631924623</v>
      </c>
      <c r="BT93" s="23">
        <v>3.9721855100652048</v>
      </c>
      <c r="BU93" s="23">
        <v>4.015422052876235</v>
      </c>
      <c r="BV93" s="23">
        <v>4.0659664377898457</v>
      </c>
      <c r="BW93" s="23">
        <v>4.0168119257950652</v>
      </c>
      <c r="BX93" s="23">
        <v>4.0448832062014928</v>
      </c>
      <c r="BY93" s="23">
        <v>4.0487691257231706</v>
      </c>
      <c r="BZ93" s="23">
        <v>4.1010215253741791</v>
      </c>
      <c r="CA93" s="23">
        <v>4.1266744266569511</v>
      </c>
      <c r="CB93" s="23">
        <v>3.9357510775264442</v>
      </c>
      <c r="CC93" s="23">
        <v>3.9972529658400267</v>
      </c>
      <c r="CD93" s="23">
        <v>3.9454746260554008</v>
      </c>
      <c r="CE93" s="23">
        <v>4.0178654641160145</v>
      </c>
      <c r="CF93" s="23">
        <v>4.0300908416616039</v>
      </c>
      <c r="CG93" s="23">
        <v>4.0495721668688223</v>
      </c>
      <c r="CH93" s="23">
        <v>4.3591592480775248</v>
      </c>
      <c r="CI93" s="23">
        <v>4.4126685781142978</v>
      </c>
      <c r="CJ93" s="23">
        <v>4.5095055397685382</v>
      </c>
      <c r="CK93" s="23">
        <v>4.5916928599820581</v>
      </c>
      <c r="CL93" s="23">
        <v>4.5492955382578906</v>
      </c>
      <c r="CM93" s="23">
        <v>5.0609404541594269</v>
      </c>
      <c r="CN93" s="23">
        <v>4.1673898310120538</v>
      </c>
      <c r="CO93" s="23">
        <v>4.2355369780574597</v>
      </c>
    </row>
    <row r="94" spans="2:93" x14ac:dyDescent="0.25">
      <c r="B94" s="185"/>
      <c r="C94" s="27" t="s">
        <v>107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1037.2009162443198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  <c r="CL94" s="28">
        <v>1287.2026364022827</v>
      </c>
      <c r="CM94" s="28">
        <v>1421.5596355442337</v>
      </c>
      <c r="CN94" s="28">
        <v>1429.215568407514</v>
      </c>
      <c r="CO94" s="28">
        <v>1437.3122454984075</v>
      </c>
    </row>
    <row r="95" spans="2:93" x14ac:dyDescent="0.25">
      <c r="B95" s="185"/>
      <c r="C95" s="22" t="s">
        <v>15</v>
      </c>
      <c r="D95" s="54">
        <f t="shared" ref="D95:AE95" si="108">+(D94/D91)*100</f>
        <v>100</v>
      </c>
      <c r="E95" s="54">
        <f t="shared" si="108"/>
        <v>100</v>
      </c>
      <c r="F95" s="54">
        <f t="shared" si="108"/>
        <v>100</v>
      </c>
      <c r="G95" s="23">
        <f t="shared" si="108"/>
        <v>99.821097639931793</v>
      </c>
      <c r="H95" s="23">
        <f t="shared" si="108"/>
        <v>96.510613771820019</v>
      </c>
      <c r="I95" s="23">
        <f t="shared" si="108"/>
        <v>92.51821950022665</v>
      </c>
      <c r="J95" s="23">
        <f t="shared" si="108"/>
        <v>95.156522317352383</v>
      </c>
      <c r="K95" s="23">
        <f t="shared" si="108"/>
        <v>84.240396680063085</v>
      </c>
      <c r="L95" s="23">
        <f t="shared" si="108"/>
        <v>83.064116840501725</v>
      </c>
      <c r="M95" s="23">
        <f t="shared" si="108"/>
        <v>74.738389978219431</v>
      </c>
      <c r="N95" s="23">
        <f t="shared" si="108"/>
        <v>64.656884533997768</v>
      </c>
      <c r="O95" s="23">
        <f t="shared" si="108"/>
        <v>62.35431504216757</v>
      </c>
      <c r="P95" s="23">
        <f t="shared" si="108"/>
        <v>58.619577467220338</v>
      </c>
      <c r="Q95" s="23">
        <f t="shared" si="108"/>
        <v>58.225810903350542</v>
      </c>
      <c r="R95" s="23">
        <f t="shared" si="108"/>
        <v>54.947916245802098</v>
      </c>
      <c r="S95" s="23">
        <f t="shared" si="108"/>
        <v>55.9317712286038</v>
      </c>
      <c r="T95" s="23">
        <f t="shared" si="108"/>
        <v>56.820761546469392</v>
      </c>
      <c r="U95" s="23">
        <f t="shared" si="108"/>
        <v>56.678970317856546</v>
      </c>
      <c r="V95" s="23">
        <f t="shared" si="108"/>
        <v>58.707631112208226</v>
      </c>
      <c r="W95" s="23">
        <f t="shared" si="108"/>
        <v>56.672148792207331</v>
      </c>
      <c r="X95" s="23">
        <f t="shared" si="108"/>
        <v>57.381658621202789</v>
      </c>
      <c r="Y95" s="23">
        <f t="shared" si="108"/>
        <v>57.665250539006294</v>
      </c>
      <c r="Z95" s="23">
        <f t="shared" si="108"/>
        <v>57.706396447336431</v>
      </c>
      <c r="AA95" s="23">
        <f t="shared" si="108"/>
        <v>57.49169623308206</v>
      </c>
      <c r="AB95" s="23">
        <f t="shared" si="108"/>
        <v>57.921264005767995</v>
      </c>
      <c r="AC95" s="23">
        <f t="shared" si="108"/>
        <v>59.79927637234681</v>
      </c>
      <c r="AD95" s="23">
        <f t="shared" si="108"/>
        <v>60.00313931474993</v>
      </c>
      <c r="AE95" s="23">
        <f t="shared" si="108"/>
        <v>58.302006848515184</v>
      </c>
      <c r="AF95" s="23">
        <v>58.466550343799696</v>
      </c>
      <c r="AG95" s="23">
        <v>57.489446703498238</v>
      </c>
      <c r="AH95" s="23">
        <v>56.200119641209902</v>
      </c>
      <c r="AI95" s="23">
        <v>57.215428449295032</v>
      </c>
      <c r="AJ95" s="23">
        <v>57.721965437733616</v>
      </c>
      <c r="AK95" s="23">
        <v>58.006371405505483</v>
      </c>
      <c r="AL95" s="23">
        <v>58.655873001348816</v>
      </c>
      <c r="AM95" s="23">
        <v>58.115578780527066</v>
      </c>
      <c r="AN95" s="23">
        <v>57.559460523671923</v>
      </c>
      <c r="AO95" s="23">
        <v>56.825385295633204</v>
      </c>
      <c r="AP95" s="23">
        <v>58.296515668248198</v>
      </c>
      <c r="AQ95" s="23">
        <v>60.3096080855968</v>
      </c>
      <c r="AR95" s="23">
        <v>60.889087318509283</v>
      </c>
      <c r="AS95" s="23">
        <v>60.119459988391064</v>
      </c>
      <c r="AT95" s="23">
        <v>57.322642079086513</v>
      </c>
      <c r="AU95" s="23">
        <v>56.764333289814481</v>
      </c>
      <c r="AV95" s="23">
        <v>57.141244099165846</v>
      </c>
      <c r="AW95" s="23">
        <v>57.135513121297102</v>
      </c>
      <c r="AX95" s="23">
        <v>57.193651536596469</v>
      </c>
      <c r="AY95" s="23">
        <v>56.469224713089673</v>
      </c>
      <c r="AZ95" s="23">
        <v>57.714034745784858</v>
      </c>
      <c r="BA95" s="23">
        <v>60.945250053040759</v>
      </c>
      <c r="BB95" s="23">
        <v>60.714572359073941</v>
      </c>
      <c r="BC95" s="23">
        <v>63.6112294865408</v>
      </c>
      <c r="BD95" s="23">
        <v>63.490243216371525</v>
      </c>
      <c r="BE95" s="23">
        <v>62.151327622388941</v>
      </c>
      <c r="BF95" s="23">
        <v>62.077345781622597</v>
      </c>
      <c r="BG95" s="23">
        <v>61.521326201570126</v>
      </c>
      <c r="BH95" s="23">
        <v>61.866585035527812</v>
      </c>
      <c r="BI95" s="23">
        <v>61.338812091425588</v>
      </c>
      <c r="BJ95" s="23">
        <v>61.363836614151637</v>
      </c>
      <c r="BK95" s="23">
        <v>60.447335374125643</v>
      </c>
      <c r="BL95" s="23">
        <v>60.330832683483614</v>
      </c>
      <c r="BM95" s="23">
        <v>59.296126455216083</v>
      </c>
      <c r="BN95" s="23">
        <v>57.779186287598037</v>
      </c>
      <c r="BO95" s="23"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  <c r="CL95" s="23">
        <v>56.910804483325727</v>
      </c>
      <c r="CM95" s="23">
        <v>56.497055128507846</v>
      </c>
      <c r="CN95" s="23">
        <v>56.932908576760418</v>
      </c>
      <c r="CO95" s="23">
        <v>56.33423600369153</v>
      </c>
    </row>
    <row r="96" spans="2:93" x14ac:dyDescent="0.25">
      <c r="B96" s="185"/>
      <c r="C96" s="6" t="s">
        <v>4</v>
      </c>
      <c r="D96" s="23">
        <f t="shared" ref="D96:AE96" si="109">+(D94/D10)*100</f>
        <v>15.864131391230771</v>
      </c>
      <c r="E96" s="23">
        <f t="shared" si="109"/>
        <v>14.940915160006258</v>
      </c>
      <c r="F96" s="23">
        <f t="shared" si="109"/>
        <v>13.606551532244666</v>
      </c>
      <c r="G96" s="23">
        <f t="shared" si="109"/>
        <v>12.4174015955022</v>
      </c>
      <c r="H96" s="23">
        <f t="shared" si="109"/>
        <v>13.525652168266349</v>
      </c>
      <c r="I96" s="23">
        <f t="shared" si="109"/>
        <v>12.14765077821842</v>
      </c>
      <c r="J96" s="23">
        <f t="shared" si="109"/>
        <v>12.5446354273518</v>
      </c>
      <c r="K96" s="23">
        <f t="shared" si="109"/>
        <v>12.718419444041714</v>
      </c>
      <c r="L96" s="23">
        <f t="shared" si="109"/>
        <v>9.5511470160183833</v>
      </c>
      <c r="M96" s="23">
        <f t="shared" si="109"/>
        <v>7.5648234498653624</v>
      </c>
      <c r="N96" s="23">
        <f t="shared" si="109"/>
        <v>6.8302489663272956</v>
      </c>
      <c r="O96" s="23">
        <f t="shared" si="109"/>
        <v>7.4392538376375548</v>
      </c>
      <c r="P96" s="23">
        <f t="shared" si="109"/>
        <v>7.4954498216404435</v>
      </c>
      <c r="Q96" s="23">
        <f t="shared" si="109"/>
        <v>7.5925231974362264</v>
      </c>
      <c r="R96" s="23">
        <f t="shared" si="109"/>
        <v>7.7409201965575907</v>
      </c>
      <c r="S96" s="23">
        <f t="shared" si="109"/>
        <v>7.6972265727948272</v>
      </c>
      <c r="T96" s="23">
        <f t="shared" si="109"/>
        <v>7.4506664601188559</v>
      </c>
      <c r="U96" s="23">
        <f t="shared" si="109"/>
        <v>7.3359682540228937</v>
      </c>
      <c r="V96" s="23">
        <f t="shared" si="109"/>
        <v>7.8187739584101026</v>
      </c>
      <c r="W96" s="23">
        <f t="shared" si="109"/>
        <v>6.9378398387563598</v>
      </c>
      <c r="X96" s="23">
        <f t="shared" si="109"/>
        <v>6.9273526040783473</v>
      </c>
      <c r="Y96" s="23">
        <f t="shared" si="109"/>
        <v>6.9340003338177416</v>
      </c>
      <c r="Z96" s="23">
        <f t="shared" si="109"/>
        <v>6.874947925325066</v>
      </c>
      <c r="AA96" s="23">
        <f t="shared" si="109"/>
        <v>6.8395617957520329</v>
      </c>
      <c r="AB96" s="23">
        <f t="shared" si="109"/>
        <v>6.9025181574641685</v>
      </c>
      <c r="AC96" s="23">
        <f t="shared" si="109"/>
        <v>7.1995147719743624</v>
      </c>
      <c r="AD96" s="23">
        <f t="shared" si="109"/>
        <v>7.1421275629722825</v>
      </c>
      <c r="AE96" s="23">
        <f t="shared" si="109"/>
        <v>7.0515221680996953</v>
      </c>
      <c r="AF96" s="23">
        <v>6.7305654399529695</v>
      </c>
      <c r="AG96" s="23">
        <v>6.717378021592352</v>
      </c>
      <c r="AH96" s="23">
        <v>6.6230383179730623</v>
      </c>
      <c r="AI96" s="23">
        <v>6.6204073580893859</v>
      </c>
      <c r="AJ96" s="23">
        <v>6.6010023976329792</v>
      </c>
      <c r="AK96" s="23">
        <v>6.6295470275257884</v>
      </c>
      <c r="AL96" s="23">
        <v>6.6215195107708915</v>
      </c>
      <c r="AM96" s="23">
        <v>6.6049883714619799</v>
      </c>
      <c r="AN96" s="23">
        <v>6.6025699487812268</v>
      </c>
      <c r="AO96" s="23">
        <v>6.5217272832382562</v>
      </c>
      <c r="AP96" s="23">
        <v>6.6362878801823566</v>
      </c>
      <c r="AQ96" s="23">
        <v>6.5970936155603122</v>
      </c>
      <c r="AR96" s="23">
        <v>6.5204911163989285</v>
      </c>
      <c r="AS96" s="23">
        <v>6.4680696017786294</v>
      </c>
      <c r="AT96" s="23">
        <v>6.4705257176775621</v>
      </c>
      <c r="AU96" s="23">
        <v>6.391829439722942</v>
      </c>
      <c r="AV96" s="23">
        <v>6.3482636442481475</v>
      </c>
      <c r="AW96" s="23">
        <v>6.3232156143142104</v>
      </c>
      <c r="AX96" s="23">
        <v>6.3233166736792539</v>
      </c>
      <c r="AY96" s="23">
        <v>6.3183137603793682</v>
      </c>
      <c r="AZ96" s="23">
        <v>6.285547071224336</v>
      </c>
      <c r="BA96" s="23">
        <v>6.4795968385246736</v>
      </c>
      <c r="BB96" s="23">
        <v>6.5802703842341703</v>
      </c>
      <c r="BC96" s="23">
        <v>6.8449819040068638</v>
      </c>
      <c r="BD96" s="23">
        <v>6.8176677304227145</v>
      </c>
      <c r="BE96" s="23">
        <v>6.7534943367451836</v>
      </c>
      <c r="BF96" s="23">
        <v>6.7283409641784084</v>
      </c>
      <c r="BG96" s="23">
        <v>6.6143707528213467</v>
      </c>
      <c r="BH96" s="23">
        <v>6.672255814509394</v>
      </c>
      <c r="BI96" s="23">
        <v>6.6634316866170131</v>
      </c>
      <c r="BJ96" s="23">
        <v>6.4685643786150857</v>
      </c>
      <c r="BK96" s="23">
        <v>6.4471729650174838</v>
      </c>
      <c r="BL96" s="23">
        <v>6.3304023987618558</v>
      </c>
      <c r="BM96" s="23">
        <v>6.2599936995517673</v>
      </c>
      <c r="BN96" s="23">
        <v>6.2185205454811463</v>
      </c>
      <c r="BO96" s="23"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  <c r="CL96" s="23">
        <v>6.4569590346807839</v>
      </c>
      <c r="CM96" s="23">
        <v>6.9520991532467216</v>
      </c>
      <c r="CN96" s="23">
        <v>6.9640728466724742</v>
      </c>
      <c r="CO96" s="23">
        <v>6.9455410765706187</v>
      </c>
    </row>
    <row r="97" spans="2:93" x14ac:dyDescent="0.25">
      <c r="B97" s="185"/>
      <c r="C97" s="6" t="s">
        <v>1</v>
      </c>
      <c r="D97" s="23">
        <f t="shared" ref="D97:P97" si="110">+(D94/D103)*100</f>
        <v>4.0544329621366453</v>
      </c>
      <c r="E97" s="23">
        <f t="shared" si="110"/>
        <v>3.2567877535965919</v>
      </c>
      <c r="F97" s="23">
        <f t="shared" si="110"/>
        <v>2.4265406792830282</v>
      </c>
      <c r="G97" s="23">
        <f t="shared" si="110"/>
        <v>1.720707082999412</v>
      </c>
      <c r="H97" s="23">
        <f t="shared" si="110"/>
        <v>1.4102952716484811</v>
      </c>
      <c r="I97" s="23">
        <f t="shared" si="110"/>
        <v>1.4688152200587341</v>
      </c>
      <c r="J97" s="23">
        <f t="shared" si="110"/>
        <v>1.3078630975459522</v>
      </c>
      <c r="K97" s="23">
        <f t="shared" si="110"/>
        <v>1.0327413401158065</v>
      </c>
      <c r="L97" s="23">
        <f t="shared" si="110"/>
        <v>1.0268583896706365</v>
      </c>
      <c r="M97" s="23">
        <f t="shared" si="110"/>
        <v>0.82161054040102532</v>
      </c>
      <c r="N97" s="23">
        <f t="shared" si="110"/>
        <v>0.92018371073838523</v>
      </c>
      <c r="O97" s="23">
        <f t="shared" si="110"/>
        <v>1.1188316978628061</v>
      </c>
      <c r="P97" s="23">
        <f t="shared" si="110"/>
        <v>1.2989000484812228</v>
      </c>
      <c r="Q97" s="23">
        <f t="shared" ref="Q97:AE97" si="111">+(Q94/Q42)*100</f>
        <v>1.3811125685404422</v>
      </c>
      <c r="R97" s="23">
        <f t="shared" si="111"/>
        <v>1.5296279753154876</v>
      </c>
      <c r="S97" s="23">
        <f t="shared" si="111"/>
        <v>1.7594402840735206</v>
      </c>
      <c r="T97" s="23">
        <f t="shared" si="111"/>
        <v>1.9199026441431424</v>
      </c>
      <c r="U97" s="23">
        <f t="shared" si="111"/>
        <v>1.9149330349125235</v>
      </c>
      <c r="V97" s="23">
        <f t="shared" si="111"/>
        <v>2.0640610689443539</v>
      </c>
      <c r="W97" s="23">
        <f t="shared" si="111"/>
        <v>2.0553928048868535</v>
      </c>
      <c r="X97" s="23">
        <f t="shared" si="111"/>
        <v>2.0689576244894599</v>
      </c>
      <c r="Y97" s="23">
        <f t="shared" si="111"/>
        <v>2.0715867225934108</v>
      </c>
      <c r="Z97" s="23">
        <f t="shared" si="111"/>
        <v>2.067807046656033</v>
      </c>
      <c r="AA97" s="23">
        <f t="shared" si="111"/>
        <v>2.0632225029858402</v>
      </c>
      <c r="AB97" s="23">
        <f t="shared" si="111"/>
        <v>2.0927523260649927</v>
      </c>
      <c r="AC97" s="23">
        <f t="shared" si="111"/>
        <v>2.2494808208437007</v>
      </c>
      <c r="AD97" s="23">
        <f t="shared" si="111"/>
        <v>2.2651719681141502</v>
      </c>
      <c r="AE97" s="23">
        <f t="shared" si="111"/>
        <v>2.3825608273141161</v>
      </c>
      <c r="AF97" s="23">
        <v>2.1375847368545622</v>
      </c>
      <c r="AG97" s="23">
        <v>2.1556915008552178</v>
      </c>
      <c r="AH97" s="23">
        <v>2.1456604367227627</v>
      </c>
      <c r="AI97" s="23">
        <v>2.1424420555211086</v>
      </c>
      <c r="AJ97" s="23">
        <v>2.129984068109386</v>
      </c>
      <c r="AK97" s="23">
        <v>2.1582584321951699</v>
      </c>
      <c r="AL97" s="23">
        <v>2.1643761023124806</v>
      </c>
      <c r="AM97" s="23">
        <v>2.1655379373280934</v>
      </c>
      <c r="AN97" s="23">
        <v>2.1822933246410803</v>
      </c>
      <c r="AO97" s="23">
        <v>2.172729725423924</v>
      </c>
      <c r="AP97" s="23">
        <v>2.2284793407945198</v>
      </c>
      <c r="AQ97" s="23">
        <v>2.2330808216699016</v>
      </c>
      <c r="AR97" s="23">
        <v>2.1443260784797618</v>
      </c>
      <c r="AS97" s="23">
        <v>2.1418359939918616</v>
      </c>
      <c r="AT97" s="23">
        <v>2.1671816045526255</v>
      </c>
      <c r="AU97" s="23">
        <v>2.1504312486763921</v>
      </c>
      <c r="AV97" s="23">
        <v>2.1735933118180806</v>
      </c>
      <c r="AW97" s="23">
        <v>2.1765215497346779</v>
      </c>
      <c r="AX97" s="23">
        <v>2.1736897718909276</v>
      </c>
      <c r="AY97" s="23">
        <v>2.1814904229799565</v>
      </c>
      <c r="AZ97" s="23">
        <v>2.1965426493621836</v>
      </c>
      <c r="BA97" s="23">
        <v>2.2961197055751401</v>
      </c>
      <c r="BB97" s="23">
        <v>2.3412430264888662</v>
      </c>
      <c r="BC97" s="23">
        <v>2.4544981228485248</v>
      </c>
      <c r="BD97" s="23">
        <v>2.3861515151555879</v>
      </c>
      <c r="BE97" s="23">
        <v>2.3821664346226306</v>
      </c>
      <c r="BF97" s="23">
        <v>2.3859594980965833</v>
      </c>
      <c r="BG97" s="23">
        <v>2.371457412179427</v>
      </c>
      <c r="BH97" s="23">
        <v>2.3906134491606901</v>
      </c>
      <c r="BI97" s="23">
        <v>2.4012801907404038</v>
      </c>
      <c r="BJ97" s="23">
        <v>2.3961880025620368</v>
      </c>
      <c r="BK97" s="23">
        <v>2.3952071715243308</v>
      </c>
      <c r="BL97" s="23">
        <v>2.3634029908382215</v>
      </c>
      <c r="BM97" s="23">
        <v>2.3469994946430219</v>
      </c>
      <c r="BN97" s="23">
        <v>2.3352949604752387</v>
      </c>
      <c r="BO97" s="23">
        <v>2.4365584436679786</v>
      </c>
      <c r="BP97" s="23">
        <v>2.349021788067168</v>
      </c>
      <c r="BQ97" s="23">
        <v>2.3700131459563467</v>
      </c>
      <c r="BR97" s="23">
        <v>2.3268906201175086</v>
      </c>
      <c r="BS97" s="23">
        <v>2.3113735942671707</v>
      </c>
      <c r="BT97" s="23">
        <v>2.2971280869151576</v>
      </c>
      <c r="BU97" s="23">
        <v>2.342697386939824</v>
      </c>
      <c r="BV97" s="23">
        <v>2.3474618410771164</v>
      </c>
      <c r="BW97" s="23">
        <v>2.3754317985386391</v>
      </c>
      <c r="BX97" s="23">
        <v>2.3566725262324235</v>
      </c>
      <c r="BY97" s="23">
        <v>2.3654197589160377</v>
      </c>
      <c r="BZ97" s="23">
        <v>2.4012078859797832</v>
      </c>
      <c r="CA97" s="23">
        <v>2.4524258117369033</v>
      </c>
      <c r="CB97" s="23">
        <v>2.4729203275577061</v>
      </c>
      <c r="CC97" s="23">
        <v>2.5426473208151745</v>
      </c>
      <c r="CD97" s="23">
        <v>2.5289171671400523</v>
      </c>
      <c r="CE97" s="23">
        <v>2.5224327295525284</v>
      </c>
      <c r="CF97" s="23">
        <v>2.5083443899028017</v>
      </c>
      <c r="CG97" s="23">
        <v>2.4938901107932296</v>
      </c>
      <c r="CH97" s="23">
        <v>2.570476592598431</v>
      </c>
      <c r="CI97" s="23">
        <v>2.5717990737742289</v>
      </c>
      <c r="CJ97" s="23">
        <v>2.5896285675645694</v>
      </c>
      <c r="CK97" s="23">
        <v>2.5914192494085446</v>
      </c>
      <c r="CL97" s="23">
        <v>2.5890406891466089</v>
      </c>
      <c r="CM97" s="23">
        <v>2.859282318407407</v>
      </c>
      <c r="CN97" s="23">
        <v>2.3726162425273034</v>
      </c>
      <c r="CO97" s="23">
        <v>2.3860573972425136</v>
      </c>
    </row>
    <row r="98" spans="2:93" x14ac:dyDescent="0.25">
      <c r="B98" s="185"/>
      <c r="C98" s="27" t="s">
        <v>108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  <c r="CL98" s="28">
        <v>974.58692726382162</v>
      </c>
      <c r="CM98" s="28">
        <v>1094.6062642726033</v>
      </c>
      <c r="CN98" s="28">
        <v>1081.1349549291926</v>
      </c>
      <c r="CO98" s="28">
        <v>1114.0887274449758</v>
      </c>
    </row>
    <row r="99" spans="2:93" x14ac:dyDescent="0.25">
      <c r="B99" s="185"/>
      <c r="C99" s="22" t="s">
        <v>15</v>
      </c>
      <c r="D99" s="23">
        <v>0</v>
      </c>
      <c r="E99" s="23">
        <v>0</v>
      </c>
      <c r="F99" s="23">
        <v>0</v>
      </c>
      <c r="G99" s="23">
        <f t="shared" ref="G99:AE99" si="112">+(G98/G91)*100</f>
        <v>0.1789023600681951</v>
      </c>
      <c r="H99" s="23">
        <f t="shared" si="112"/>
        <v>3.4893862281799781</v>
      </c>
      <c r="I99" s="23">
        <f t="shared" si="112"/>
        <v>7.4817804997733512</v>
      </c>
      <c r="J99" s="23">
        <f t="shared" si="112"/>
        <v>4.843477682647614</v>
      </c>
      <c r="K99" s="23">
        <f t="shared" si="112"/>
        <v>15.759603319936923</v>
      </c>
      <c r="L99" s="23">
        <f t="shared" si="112"/>
        <v>16.935883159498275</v>
      </c>
      <c r="M99" s="23">
        <f t="shared" si="112"/>
        <v>25.261610021780566</v>
      </c>
      <c r="N99" s="23">
        <f t="shared" si="112"/>
        <v>35.343115466002232</v>
      </c>
      <c r="O99" s="23">
        <f t="shared" si="112"/>
        <v>37.645684957832437</v>
      </c>
      <c r="P99" s="23">
        <f t="shared" si="112"/>
        <v>41.380422532779662</v>
      </c>
      <c r="Q99" s="23">
        <f t="shared" si="112"/>
        <v>41.774189096649458</v>
      </c>
      <c r="R99" s="23">
        <f t="shared" si="112"/>
        <v>45.052083754197916</v>
      </c>
      <c r="S99" s="23">
        <f t="shared" si="112"/>
        <v>44.068228771396193</v>
      </c>
      <c r="T99" s="23">
        <f t="shared" si="112"/>
        <v>43.179238453530616</v>
      </c>
      <c r="U99" s="23">
        <f t="shared" si="112"/>
        <v>43.321029682143468</v>
      </c>
      <c r="V99" s="23">
        <f t="shared" si="112"/>
        <v>58.707631112208226</v>
      </c>
      <c r="W99" s="23">
        <f t="shared" si="112"/>
        <v>43.327851207792669</v>
      </c>
      <c r="X99" s="23">
        <f t="shared" si="112"/>
        <v>42.618341378797211</v>
      </c>
      <c r="Y99" s="23">
        <f t="shared" si="112"/>
        <v>42.334749460993713</v>
      </c>
      <c r="Z99" s="23">
        <f t="shared" si="112"/>
        <v>42.293603552663569</v>
      </c>
      <c r="AA99" s="23">
        <f t="shared" si="112"/>
        <v>42.508303766917948</v>
      </c>
      <c r="AB99" s="23">
        <f t="shared" si="112"/>
        <v>42.078735994232005</v>
      </c>
      <c r="AC99" s="23">
        <f t="shared" si="112"/>
        <v>40.200723627653183</v>
      </c>
      <c r="AD99" s="23">
        <f t="shared" si="112"/>
        <v>39.99686068525007</v>
      </c>
      <c r="AE99" s="23">
        <f t="shared" si="112"/>
        <v>41.697993151484816</v>
      </c>
      <c r="AF99" s="23">
        <v>41.533449656200304</v>
      </c>
      <c r="AG99" s="23">
        <v>42.510553296501769</v>
      </c>
      <c r="AH99" s="23">
        <v>43.799880358790098</v>
      </c>
      <c r="AI99" s="23">
        <v>42.784571550704968</v>
      </c>
      <c r="AJ99" s="23">
        <v>42.278034562266392</v>
      </c>
      <c r="AK99" s="23">
        <v>41.993628594494524</v>
      </c>
      <c r="AL99" s="23">
        <v>41.344126998651191</v>
      </c>
      <c r="AM99" s="23">
        <v>41.884421219472948</v>
      </c>
      <c r="AN99" s="23">
        <v>42.44053947632807</v>
      </c>
      <c r="AO99" s="23">
        <v>43.174614704366789</v>
      </c>
      <c r="AP99" s="23">
        <v>41.703484331751817</v>
      </c>
      <c r="AQ99" s="23">
        <v>39.690391914403193</v>
      </c>
      <c r="AR99" s="23">
        <v>39.110912681490731</v>
      </c>
      <c r="AS99" s="23">
        <v>39.880540011608943</v>
      </c>
      <c r="AT99" s="23">
        <v>42.677357920913472</v>
      </c>
      <c r="AU99" s="23">
        <v>43.235666710185519</v>
      </c>
      <c r="AV99" s="23">
        <v>42.858755900834154</v>
      </c>
      <c r="AW99" s="23">
        <v>42.864486878702898</v>
      </c>
      <c r="AX99" s="23">
        <v>42.806348463403531</v>
      </c>
      <c r="AY99" s="23">
        <v>43.530775286910334</v>
      </c>
      <c r="AZ99" s="23">
        <v>42.285965254215149</v>
      </c>
      <c r="BA99" s="23">
        <v>39.054749946959255</v>
      </c>
      <c r="BB99" s="23">
        <v>39.285427640926059</v>
      </c>
      <c r="BC99" s="23">
        <v>36.388770513459193</v>
      </c>
      <c r="BD99" s="23">
        <v>36.509756783628468</v>
      </c>
      <c r="BE99" s="23">
        <v>37.848672377611052</v>
      </c>
      <c r="BF99" s="23">
        <v>37.922654218377403</v>
      </c>
      <c r="BG99" s="23">
        <v>38.478673798429867</v>
      </c>
      <c r="BH99" s="23">
        <v>38.133414964472188</v>
      </c>
      <c r="BI99" s="23">
        <v>38.661187908574405</v>
      </c>
      <c r="BJ99" s="23">
        <v>38.63616338584837</v>
      </c>
      <c r="BK99" s="23">
        <v>39.552664625874364</v>
      </c>
      <c r="BL99" s="23">
        <v>39.669167316516372</v>
      </c>
      <c r="BM99" s="23">
        <v>40.703873544783924</v>
      </c>
      <c r="BN99" s="23">
        <v>42.220813712401956</v>
      </c>
      <c r="BO99" s="23"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  <c r="CL99" s="23">
        <v>43.08919551667428</v>
      </c>
      <c r="CM99" s="23">
        <v>43.502944871492168</v>
      </c>
      <c r="CN99" s="23">
        <v>43.067091423239575</v>
      </c>
      <c r="CO99" s="23">
        <v>43.665763996308463</v>
      </c>
    </row>
    <row r="100" spans="2:93" x14ac:dyDescent="0.25">
      <c r="B100" s="185"/>
      <c r="C100" s="22" t="s">
        <v>4</v>
      </c>
      <c r="D100" s="23">
        <v>0</v>
      </c>
      <c r="E100" s="23">
        <v>0</v>
      </c>
      <c r="F100" s="23">
        <v>0</v>
      </c>
      <c r="G100" s="23">
        <f t="shared" ref="G100:AE100" si="113">+(G98/G10)*100</f>
        <v>2.2254838945602207E-2</v>
      </c>
      <c r="H100" s="23">
        <f t="shared" si="113"/>
        <v>0.48902625896346757</v>
      </c>
      <c r="I100" s="23">
        <f t="shared" si="113"/>
        <v>0.98235847167712187</v>
      </c>
      <c r="J100" s="23">
        <f t="shared" si="113"/>
        <v>0.63852335341441069</v>
      </c>
      <c r="K100" s="23">
        <f t="shared" si="113"/>
        <v>2.3793483078660174</v>
      </c>
      <c r="L100" s="23">
        <f t="shared" si="113"/>
        <v>1.9473765093184721</v>
      </c>
      <c r="M100" s="23">
        <f t="shared" si="113"/>
        <v>2.5569137886139974</v>
      </c>
      <c r="N100" s="23">
        <f t="shared" si="113"/>
        <v>3.7335896961059776</v>
      </c>
      <c r="O100" s="23">
        <f t="shared" si="113"/>
        <v>4.4913620830195873</v>
      </c>
      <c r="P100" s="23">
        <f t="shared" si="113"/>
        <v>5.2911483516948161</v>
      </c>
      <c r="Q100" s="23">
        <f t="shared" si="113"/>
        <v>5.4472663385809064</v>
      </c>
      <c r="R100" s="23">
        <f t="shared" si="113"/>
        <v>6.3468209325684501</v>
      </c>
      <c r="S100" s="23">
        <f t="shared" si="113"/>
        <v>6.0645878731214227</v>
      </c>
      <c r="T100" s="23">
        <f t="shared" si="113"/>
        <v>5.6619111564720832</v>
      </c>
      <c r="U100" s="23">
        <f t="shared" si="113"/>
        <v>5.6070478468036935</v>
      </c>
      <c r="V100" s="23">
        <f t="shared" si="113"/>
        <v>7.8187739584101026</v>
      </c>
      <c r="W100" s="23">
        <f t="shared" si="113"/>
        <v>5.3042225968757668</v>
      </c>
      <c r="X100" s="23">
        <f t="shared" si="113"/>
        <v>5.1450635137761793</v>
      </c>
      <c r="Y100" s="23">
        <f t="shared" si="113"/>
        <v>5.0905729906793082</v>
      </c>
      <c r="Z100" s="23">
        <f t="shared" si="113"/>
        <v>5.0387191004772269</v>
      </c>
      <c r="AA100" s="23">
        <f t="shared" si="113"/>
        <v>5.0570463127010115</v>
      </c>
      <c r="AB100" s="23">
        <f t="shared" si="113"/>
        <v>5.0145528456423811</v>
      </c>
      <c r="AC100" s="23">
        <f t="shared" si="113"/>
        <v>4.8399532763441275</v>
      </c>
      <c r="AD100" s="23">
        <f t="shared" si="113"/>
        <v>4.76079559161108</v>
      </c>
      <c r="AE100" s="23">
        <f t="shared" si="113"/>
        <v>5.0432967742765253</v>
      </c>
      <c r="AF100" s="23">
        <v>4.7812569617029501</v>
      </c>
      <c r="AG100" s="23">
        <v>4.9671630668568421</v>
      </c>
      <c r="AH100" s="23">
        <v>5.1617022844590048</v>
      </c>
      <c r="AI100" s="23">
        <v>4.9506103508079029</v>
      </c>
      <c r="AJ100" s="23">
        <v>4.8348562873136993</v>
      </c>
      <c r="AK100" s="23">
        <v>4.7994509719880503</v>
      </c>
      <c r="AL100" s="23">
        <v>4.6672384122739636</v>
      </c>
      <c r="AM100" s="23">
        <v>4.7602746269599354</v>
      </c>
      <c r="AN100" s="23">
        <v>4.8682984170990462</v>
      </c>
      <c r="AO100" s="23">
        <v>4.9550576946533473</v>
      </c>
      <c r="AP100" s="23">
        <v>4.7473905508715957</v>
      </c>
      <c r="AQ100" s="23">
        <v>4.3416171885243795</v>
      </c>
      <c r="AR100" s="23">
        <v>4.1883097600050885</v>
      </c>
      <c r="AS100" s="23">
        <v>4.2906258406415123</v>
      </c>
      <c r="AT100" s="23">
        <v>4.8173798690020444</v>
      </c>
      <c r="AU100" s="23">
        <v>4.8684621364838758</v>
      </c>
      <c r="AV100" s="23">
        <v>4.7615113428540683</v>
      </c>
      <c r="AW100" s="23">
        <v>4.743834052134396</v>
      </c>
      <c r="AX100" s="23">
        <v>4.732659826847482</v>
      </c>
      <c r="AY100" s="23">
        <v>4.8706370220718238</v>
      </c>
      <c r="AZ100" s="23">
        <v>4.6052996680662321</v>
      </c>
      <c r="BA100" s="23">
        <v>4.1522355567571081</v>
      </c>
      <c r="BB100" s="23">
        <v>4.2577708446780402</v>
      </c>
      <c r="BC100" s="23">
        <v>3.9156683133500589</v>
      </c>
      <c r="BD100" s="23">
        <v>3.9204668002459564</v>
      </c>
      <c r="BE100" s="23">
        <v>4.1127165634904426</v>
      </c>
      <c r="BF100" s="23">
        <v>4.1103005393542205</v>
      </c>
      <c r="BG100" s="23">
        <v>4.136975424518595</v>
      </c>
      <c r="BH100" s="23">
        <v>4.1126546677448816</v>
      </c>
      <c r="BI100" s="23">
        <v>4.1998887126844249</v>
      </c>
      <c r="BJ100" s="23">
        <v>4.0727653939814914</v>
      </c>
      <c r="BK100" s="23">
        <v>4.2185957162884975</v>
      </c>
      <c r="BL100" s="23">
        <v>4.1624121658461481</v>
      </c>
      <c r="BM100" s="23">
        <v>4.2971776938944526</v>
      </c>
      <c r="BN100" s="23">
        <v>4.5440411052285574</v>
      </c>
      <c r="BO100" s="23"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  <c r="CL100" s="23">
        <v>4.8887934868331335</v>
      </c>
      <c r="CM100" s="23">
        <v>5.3531424871069593</v>
      </c>
      <c r="CN100" s="23">
        <v>5.2679964797753147</v>
      </c>
      <c r="CO100" s="23">
        <v>5.3836242219797752</v>
      </c>
    </row>
    <row r="101" spans="2:93" x14ac:dyDescent="0.25">
      <c r="B101" s="185"/>
      <c r="C101" s="56" t="s">
        <v>1</v>
      </c>
      <c r="D101" s="57">
        <f t="shared" ref="D101:P101" si="114">+(D98/D103)*100</f>
        <v>0</v>
      </c>
      <c r="E101" s="57">
        <f t="shared" si="114"/>
        <v>0</v>
      </c>
      <c r="F101" s="57">
        <f t="shared" si="114"/>
        <v>0</v>
      </c>
      <c r="G101" s="57">
        <f t="shared" si="114"/>
        <v>3.0839027561595225E-3</v>
      </c>
      <c r="H101" s="57">
        <f t="shared" si="114"/>
        <v>5.0989882938600115E-2</v>
      </c>
      <c r="I101" s="57">
        <f t="shared" si="114"/>
        <v>0.11878042109509922</v>
      </c>
      <c r="J101" s="57">
        <f t="shared" si="114"/>
        <v>6.657037868403734E-2</v>
      </c>
      <c r="K101" s="57">
        <f t="shared" si="114"/>
        <v>0.19320414544269435</v>
      </c>
      <c r="L101" s="58">
        <f t="shared" si="114"/>
        <v>0.20936541999484415</v>
      </c>
      <c r="M101" s="58">
        <f t="shared" si="114"/>
        <v>0.27770473872187584</v>
      </c>
      <c r="N101" s="58">
        <f t="shared" si="114"/>
        <v>0.50299607494172416</v>
      </c>
      <c r="O101" s="58">
        <f t="shared" si="114"/>
        <v>0.67548148977495059</v>
      </c>
      <c r="P101" s="23">
        <f t="shared" si="114"/>
        <v>0.91691266222546675</v>
      </c>
      <c r="Q101" s="23">
        <f t="shared" ref="Q101:AD101" si="115">+(Q98/Q42)*100</f>
        <v>0.99088113513327958</v>
      </c>
      <c r="R101" s="23">
        <f t="shared" si="115"/>
        <v>1.2541499726469123</v>
      </c>
      <c r="S101" s="23">
        <f t="shared" si="115"/>
        <v>1.3862499835962676</v>
      </c>
      <c r="T101" s="23">
        <f t="shared" si="115"/>
        <v>1.4589725977400554</v>
      </c>
      <c r="U101" s="23">
        <f t="shared" si="115"/>
        <v>1.4636269921549225</v>
      </c>
      <c r="V101" s="23">
        <f t="shared" si="115"/>
        <v>2.0640610689443539</v>
      </c>
      <c r="W101" s="23">
        <f t="shared" si="115"/>
        <v>1.5714200982608721</v>
      </c>
      <c r="X101" s="23">
        <f t="shared" si="115"/>
        <v>1.5366502896132015</v>
      </c>
      <c r="Y101" s="23">
        <f t="shared" si="115"/>
        <v>1.5208484150847568</v>
      </c>
      <c r="Z101" s="23">
        <f t="shared" si="115"/>
        <v>1.5155167683098507</v>
      </c>
      <c r="AA101" s="23">
        <f t="shared" si="115"/>
        <v>1.5255088063516882</v>
      </c>
      <c r="AB101" s="23">
        <f t="shared" si="115"/>
        <v>1.5203461827254741</v>
      </c>
      <c r="AC101" s="23">
        <f t="shared" si="115"/>
        <v>1.51223831240644</v>
      </c>
      <c r="AD101" s="23">
        <f t="shared" si="115"/>
        <v>1.5099171255282002</v>
      </c>
      <c r="AE101" s="23">
        <f t="shared" ref="AE101" si="116">+(AE98/AE42)*100</f>
        <v>1.704023762311883</v>
      </c>
      <c r="AF101" s="23">
        <v>1.5184967734876167</v>
      </c>
      <c r="AG101" s="23">
        <v>1.5940254027935419</v>
      </c>
      <c r="AH101" s="23">
        <v>1.6722325685252422</v>
      </c>
      <c r="AI101" s="23">
        <v>1.6020760116987589</v>
      </c>
      <c r="AJ101" s="23">
        <v>1.5600913684366249</v>
      </c>
      <c r="AK101" s="23">
        <v>1.5624680671533588</v>
      </c>
      <c r="AL101" s="23">
        <v>1.5255802337950906</v>
      </c>
      <c r="AM101" s="23">
        <v>1.5607227018478962</v>
      </c>
      <c r="AN101" s="23">
        <v>1.6090787709045156</v>
      </c>
      <c r="AO101" s="23">
        <v>1.6507898409113158</v>
      </c>
      <c r="AP101" s="23">
        <v>1.5941836695923677</v>
      </c>
      <c r="AQ101" s="23">
        <v>1.4696141427883538</v>
      </c>
      <c r="AR101" s="23">
        <v>1.3773658583082646</v>
      </c>
      <c r="AS101" s="23">
        <v>1.4207974601433646</v>
      </c>
      <c r="AT101" s="23">
        <v>1.6134913127260699</v>
      </c>
      <c r="AU101" s="23">
        <v>1.6379180968487408</v>
      </c>
      <c r="AV101" s="23">
        <v>1.6303023612371212</v>
      </c>
      <c r="AW101" s="23">
        <v>1.6328807481216192</v>
      </c>
      <c r="AX101" s="23">
        <v>1.6268889872744143</v>
      </c>
      <c r="AY101" s="23">
        <v>1.681658812844921</v>
      </c>
      <c r="AZ101" s="23">
        <v>1.6093646295819695</v>
      </c>
      <c r="BA101" s="23">
        <v>1.4713924525944029</v>
      </c>
      <c r="BB101" s="23">
        <v>1.5149037526442355</v>
      </c>
      <c r="BC101" s="23">
        <v>1.4040943657117859</v>
      </c>
      <c r="BD101" s="23">
        <v>1.3721448690993983</v>
      </c>
      <c r="BE101" s="23">
        <v>1.4506823970159974</v>
      </c>
      <c r="BF101" s="23">
        <v>1.4575674247360675</v>
      </c>
      <c r="BG101" s="23">
        <v>1.4832342185073366</v>
      </c>
      <c r="BH101" s="23">
        <v>1.4735297677113006</v>
      </c>
      <c r="BI101" s="23">
        <v>1.5135008571241881</v>
      </c>
      <c r="BJ101" s="23">
        <v>1.5086982215979299</v>
      </c>
      <c r="BK101" s="23">
        <v>1.5672622354391306</v>
      </c>
      <c r="BL101" s="23">
        <v>1.5540019010144228</v>
      </c>
      <c r="BM101" s="23">
        <v>1.6110996847622534</v>
      </c>
      <c r="BN101" s="23">
        <v>1.7064631716854004</v>
      </c>
      <c r="BO101" s="23">
        <v>1.7186681850952727</v>
      </c>
      <c r="BP101" s="23">
        <v>1.6410831425142398</v>
      </c>
      <c r="BQ101" s="23">
        <v>1.6356442794309505</v>
      </c>
      <c r="BR101" s="23">
        <v>1.5850452660528158</v>
      </c>
      <c r="BS101" s="23">
        <v>1.6225373689252909</v>
      </c>
      <c r="BT101" s="23">
        <v>1.6750574231500468</v>
      </c>
      <c r="BU101" s="23">
        <v>1.672724665936411</v>
      </c>
      <c r="BV101" s="23">
        <v>1.7185045967127295</v>
      </c>
      <c r="BW101" s="23">
        <v>1.6413801272564272</v>
      </c>
      <c r="BX101" s="23">
        <v>1.6882106799690699</v>
      </c>
      <c r="BY101" s="23">
        <v>1.6833493668071333</v>
      </c>
      <c r="BZ101" s="23">
        <v>1.6998136393943966</v>
      </c>
      <c r="CA101" s="23">
        <v>1.6742486149200473</v>
      </c>
      <c r="CB101" s="23">
        <v>1.4628307499687381</v>
      </c>
      <c r="CC101" s="23">
        <v>1.4546056450248521</v>
      </c>
      <c r="CD101" s="23">
        <v>1.4165574589153482</v>
      </c>
      <c r="CE101" s="23">
        <v>1.4954327345634859</v>
      </c>
      <c r="CF101" s="23">
        <v>1.5217464517588022</v>
      </c>
      <c r="CG101" s="23">
        <v>1.555682056075592</v>
      </c>
      <c r="CH101" s="23">
        <v>1.7886826554790938</v>
      </c>
      <c r="CI101" s="23">
        <v>1.8408695043400691</v>
      </c>
      <c r="CJ101" s="23">
        <v>1.919876972203969</v>
      </c>
      <c r="CK101" s="23">
        <v>2.0002736105735144</v>
      </c>
      <c r="CL101" s="23">
        <v>1.9602548491112819</v>
      </c>
      <c r="CM101" s="23">
        <v>2.2016581357520209</v>
      </c>
      <c r="CN101" s="23">
        <v>1.7947735884847507</v>
      </c>
      <c r="CO101" s="23">
        <v>1.8494795808149458</v>
      </c>
    </row>
    <row r="102" spans="2:93" ht="15.75" hidden="1" customHeight="1" x14ac:dyDescent="0.25">
      <c r="B102" s="185"/>
      <c r="BW102"/>
    </row>
    <row r="103" spans="2:93" x14ac:dyDescent="0.25">
      <c r="B103" s="186"/>
      <c r="C103" s="59" t="s">
        <v>24</v>
      </c>
      <c r="D103" s="60">
        <f>+D42</f>
        <v>9656.2150442778748</v>
      </c>
      <c r="E103" s="60">
        <f t="shared" ref="E103:R103" si="117">+E42</f>
        <v>10783.500792833722</v>
      </c>
      <c r="F103" s="60">
        <f t="shared" si="117"/>
        <v>13449.430538144894</v>
      </c>
      <c r="G103" s="60">
        <f t="shared" si="117"/>
        <v>17911.431640227955</v>
      </c>
      <c r="H103" s="60">
        <f t="shared" si="117"/>
        <v>24617.375860885302</v>
      </c>
      <c r="I103" s="60">
        <f t="shared" si="117"/>
        <v>22390.768739232484</v>
      </c>
      <c r="J103" s="60">
        <f t="shared" si="117"/>
        <v>27234.855804736468</v>
      </c>
      <c r="K103" s="60">
        <f t="shared" si="117"/>
        <v>33823.126233218332</v>
      </c>
      <c r="L103" s="60">
        <f t="shared" si="117"/>
        <v>33400.964653949079</v>
      </c>
      <c r="M103" s="60">
        <f t="shared" si="117"/>
        <v>38433.107149023846</v>
      </c>
      <c r="N103" s="60">
        <f t="shared" si="117"/>
        <v>40085.115382885582</v>
      </c>
      <c r="O103" s="60">
        <f t="shared" si="117"/>
        <v>36332.543570270391</v>
      </c>
      <c r="P103" s="50">
        <f t="shared" si="117"/>
        <v>36380.472401901789</v>
      </c>
      <c r="Q103" s="50">
        <f t="shared" si="117"/>
        <v>39394.355365630952</v>
      </c>
      <c r="R103" s="50">
        <f t="shared" si="117"/>
        <v>40692.175200481201</v>
      </c>
      <c r="S103" s="50">
        <f t="shared" ref="S103:AE103" si="118">+S42</f>
        <v>38756.92773948449</v>
      </c>
      <c r="T103" s="51">
        <f t="shared" si="118"/>
        <v>36388.67142294455</v>
      </c>
      <c r="U103" s="50">
        <f t="shared" si="118"/>
        <v>36388.67142294455</v>
      </c>
      <c r="V103" s="50">
        <f t="shared" si="118"/>
        <v>36388.67142294455</v>
      </c>
      <c r="W103" s="50">
        <f t="shared" si="118"/>
        <v>36388.67142294455</v>
      </c>
      <c r="X103" s="50">
        <f t="shared" si="118"/>
        <v>36388.67142294455</v>
      </c>
      <c r="Y103" s="50">
        <f t="shared" si="118"/>
        <v>36388.67142294455</v>
      </c>
      <c r="Z103" s="50">
        <f t="shared" si="118"/>
        <v>36388.67142294455</v>
      </c>
      <c r="AA103" s="50">
        <f t="shared" si="118"/>
        <v>36388.67142294455</v>
      </c>
      <c r="AB103" s="50">
        <f t="shared" si="118"/>
        <v>36388.67142294455</v>
      </c>
      <c r="AC103" s="50">
        <f t="shared" si="118"/>
        <v>36388.67142294455</v>
      </c>
      <c r="AD103" s="50">
        <f t="shared" si="118"/>
        <v>36388.67142294455</v>
      </c>
      <c r="AE103" s="51">
        <f t="shared" si="118"/>
        <v>36145.752389081623</v>
      </c>
      <c r="AF103" s="50">
        <v>40270.451861293703</v>
      </c>
      <c r="AG103" s="50">
        <v>40270.451861293703</v>
      </c>
      <c r="AH103" s="50">
        <v>40270.451861293703</v>
      </c>
      <c r="AI103" s="50">
        <v>40270.451861293703</v>
      </c>
      <c r="AJ103" s="50">
        <v>40270.451861293703</v>
      </c>
      <c r="AK103" s="50">
        <v>40270.451861293703</v>
      </c>
      <c r="AL103" s="50">
        <v>40270.451861293703</v>
      </c>
      <c r="AM103" s="50">
        <v>40270.451861293703</v>
      </c>
      <c r="AN103" s="50">
        <v>40270.451861293703</v>
      </c>
      <c r="AO103" s="50">
        <v>40270.451861293703</v>
      </c>
      <c r="AP103" s="50">
        <v>40270.451861293703</v>
      </c>
      <c r="AQ103" s="50">
        <v>40270.451861293703</v>
      </c>
      <c r="AR103" s="50">
        <v>41981.025051939898</v>
      </c>
      <c r="AS103" s="50">
        <v>41981.025051939898</v>
      </c>
      <c r="AT103" s="50">
        <v>41981.025051939898</v>
      </c>
      <c r="AU103" s="50">
        <v>41981.025051939898</v>
      </c>
      <c r="AV103" s="50">
        <v>41981.025051939898</v>
      </c>
      <c r="AW103" s="50">
        <v>41981.025051939898</v>
      </c>
      <c r="AX103" s="50">
        <v>41981.025051939898</v>
      </c>
      <c r="AY103" s="50">
        <v>41981.025051939898</v>
      </c>
      <c r="AZ103" s="50">
        <v>41981.025051939898</v>
      </c>
      <c r="BA103" s="50">
        <v>41981.025051939898</v>
      </c>
      <c r="BB103" s="50">
        <v>41981.025051939898</v>
      </c>
      <c r="BC103" s="50">
        <v>41981.025051939898</v>
      </c>
      <c r="BD103" s="50">
        <v>43193.664789468501</v>
      </c>
      <c r="BE103" s="50">
        <v>43193.664789468501</v>
      </c>
      <c r="BF103" s="50">
        <v>43193.664789468501</v>
      </c>
      <c r="BG103" s="50">
        <v>43193.664789468501</v>
      </c>
      <c r="BH103" s="50">
        <v>43193.664789468501</v>
      </c>
      <c r="BI103" s="50">
        <v>43193.664789468501</v>
      </c>
      <c r="BJ103" s="50">
        <v>43193.664789468501</v>
      </c>
      <c r="BK103" s="50">
        <v>43193.664789468501</v>
      </c>
      <c r="BL103" s="50">
        <v>43193.664789468501</v>
      </c>
      <c r="BM103" s="50">
        <v>43193.664789468501</v>
      </c>
      <c r="BN103" s="50">
        <v>43193.664789468501</v>
      </c>
      <c r="BO103" s="50">
        <v>43193.664789468501</v>
      </c>
      <c r="BP103" s="50">
        <v>45220.994996327703</v>
      </c>
      <c r="BQ103" s="50">
        <v>45220.994996327703</v>
      </c>
      <c r="BR103" s="50">
        <v>45220.994996327703</v>
      </c>
      <c r="BS103" s="50">
        <v>45220.994996327703</v>
      </c>
      <c r="BT103" s="50">
        <v>45220.994996327703</v>
      </c>
      <c r="BU103" s="50">
        <v>45220.994996327703</v>
      </c>
      <c r="BV103" s="50">
        <v>45220.994996327703</v>
      </c>
      <c r="BW103" s="50">
        <v>45220.994996327703</v>
      </c>
      <c r="BX103" s="50">
        <v>45220.994996327703</v>
      </c>
      <c r="BY103" s="50">
        <v>45220.994996327703</v>
      </c>
      <c r="BZ103" s="50">
        <v>45220.994996327703</v>
      </c>
      <c r="CA103" s="50">
        <v>45220.994996327703</v>
      </c>
      <c r="CB103" s="50">
        <v>49717.358317244762</v>
      </c>
      <c r="CC103" s="50">
        <v>49717.358317244762</v>
      </c>
      <c r="CD103" s="50">
        <v>49717.358317244762</v>
      </c>
      <c r="CE103" s="50">
        <v>49717.358317244762</v>
      </c>
      <c r="CF103" s="50">
        <v>49717.358317244762</v>
      </c>
      <c r="CG103" s="50">
        <v>49717.358317244762</v>
      </c>
      <c r="CH103" s="50">
        <v>49717.358317244762</v>
      </c>
      <c r="CI103" s="50">
        <v>49717.358317244762</v>
      </c>
      <c r="CJ103" s="50">
        <v>49717.358317244762</v>
      </c>
      <c r="CK103" s="50">
        <v>49717.358317244762</v>
      </c>
      <c r="CL103" s="50">
        <v>49717.358317244762</v>
      </c>
      <c r="CM103" s="50">
        <v>49717.358317244762</v>
      </c>
      <c r="CN103" s="50">
        <v>60237.957693702629</v>
      </c>
      <c r="CO103" s="50">
        <v>60237.957693702629</v>
      </c>
    </row>
    <row r="104" spans="2:93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93" ht="15.75" x14ac:dyDescent="0.25">
      <c r="B105" s="62" t="s">
        <v>17</v>
      </c>
      <c r="C105" s="6"/>
      <c r="BC105" s="40"/>
    </row>
    <row r="106" spans="2:93" ht="15.75" x14ac:dyDescent="0.25">
      <c r="B106" s="62" t="s">
        <v>60</v>
      </c>
      <c r="C106" s="6"/>
      <c r="BC106" s="40"/>
    </row>
    <row r="107" spans="2:93" ht="15.75" x14ac:dyDescent="0.25">
      <c r="B107" s="62" t="s">
        <v>29</v>
      </c>
      <c r="C107" s="6"/>
      <c r="BC107" s="40"/>
    </row>
    <row r="108" spans="2:93" ht="15.75" x14ac:dyDescent="0.25">
      <c r="B108" s="63" t="s">
        <v>210</v>
      </c>
      <c r="C108" s="6"/>
      <c r="BC108" s="40"/>
    </row>
    <row r="109" spans="2:93" ht="15.75" x14ac:dyDescent="0.25">
      <c r="B109" s="62" t="s">
        <v>26</v>
      </c>
      <c r="C109" s="6"/>
      <c r="AA109" s="7"/>
    </row>
    <row r="110" spans="2:93" ht="15.75" x14ac:dyDescent="0.25">
      <c r="B110" s="62" t="s">
        <v>27</v>
      </c>
      <c r="C110" s="6"/>
    </row>
    <row r="111" spans="2:93" ht="15.75" x14ac:dyDescent="0.25">
      <c r="B111" s="62" t="s">
        <v>28</v>
      </c>
      <c r="C111" s="6"/>
    </row>
    <row r="112" spans="2:93" ht="15.75" x14ac:dyDescent="0.25">
      <c r="B112" s="62" t="s">
        <v>94</v>
      </c>
      <c r="C112" s="6"/>
    </row>
    <row r="113" spans="2:75" s="10" customFormat="1" ht="15.75" x14ac:dyDescent="0.25">
      <c r="B113" s="62" t="s">
        <v>30</v>
      </c>
      <c r="C113" s="6"/>
      <c r="P113"/>
      <c r="Q113"/>
      <c r="BW113" s="140"/>
    </row>
    <row r="114" spans="2:75" ht="15.75" x14ac:dyDescent="0.25">
      <c r="B114" s="62" t="s">
        <v>31</v>
      </c>
      <c r="C114" s="6"/>
    </row>
    <row r="115" spans="2:75" x14ac:dyDescent="0.25">
      <c r="B115" s="64" t="s">
        <v>109</v>
      </c>
      <c r="C115" s="3"/>
    </row>
    <row r="116" spans="2:75" ht="15.75" x14ac:dyDescent="0.25">
      <c r="B116" s="62" t="s">
        <v>37</v>
      </c>
      <c r="C116" s="6"/>
    </row>
    <row r="117" spans="2:75" ht="15.75" hidden="1" x14ac:dyDescent="0.25">
      <c r="B117" s="62" t="s">
        <v>22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S104"/>
  <sheetViews>
    <sheetView showGridLines="0" zoomScale="110" zoomScaleNormal="110" workbookViewId="0">
      <pane xSplit="3" topLeftCell="CP1" activePane="topRight" state="frozen"/>
      <selection activeCell="B103" sqref="B103:B124"/>
      <selection pane="topRight" activeCell="CS8" sqref="CS8:CS68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30.28515625" style="10" bestFit="1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7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7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7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7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7" ht="21" x14ac:dyDescent="0.35">
      <c r="A5" s="7"/>
      <c r="B5" s="189" t="s">
        <v>123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89"/>
      <c r="AV5" s="189"/>
      <c r="AW5" s="189"/>
      <c r="AX5" s="189"/>
      <c r="AY5" s="189"/>
      <c r="AZ5" s="189"/>
      <c r="BA5" s="189"/>
      <c r="BB5" s="189"/>
      <c r="BC5" s="189"/>
      <c r="BD5" s="189"/>
      <c r="BE5" s="189"/>
      <c r="BF5" s="189"/>
      <c r="BG5" s="189"/>
      <c r="BH5" s="189"/>
      <c r="BI5" s="189"/>
      <c r="BJ5" s="189"/>
      <c r="BK5" s="189"/>
      <c r="BL5" s="189"/>
      <c r="BM5" s="189"/>
      <c r="BN5" s="189"/>
      <c r="BO5" s="189"/>
      <c r="BP5" s="189"/>
      <c r="BQ5" s="189"/>
      <c r="BR5" s="189"/>
      <c r="BS5" s="189"/>
      <c r="BT5" s="189"/>
      <c r="BU5" s="189"/>
      <c r="BV5" s="189"/>
      <c r="BW5" s="189"/>
      <c r="BX5" s="189"/>
      <c r="BY5" s="189"/>
      <c r="BZ5" s="189"/>
      <c r="CA5" s="189"/>
      <c r="CB5" s="189"/>
    </row>
    <row r="6" spans="1:97" s="73" customFormat="1" x14ac:dyDescent="0.25">
      <c r="A6" s="7"/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</row>
    <row r="7" spans="1:97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7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38</v>
      </c>
      <c r="T8" s="77" t="s">
        <v>39</v>
      </c>
      <c r="U8" s="77" t="s">
        <v>40</v>
      </c>
      <c r="V8" s="77" t="s">
        <v>41</v>
      </c>
      <c r="W8" s="77" t="s">
        <v>42</v>
      </c>
      <c r="X8" s="77" t="s">
        <v>43</v>
      </c>
      <c r="Y8" s="77" t="s">
        <v>44</v>
      </c>
      <c r="Z8" s="77" t="s">
        <v>46</v>
      </c>
      <c r="AA8" s="77" t="s">
        <v>47</v>
      </c>
      <c r="AB8" s="77" t="s">
        <v>48</v>
      </c>
      <c r="AC8" s="77" t="s">
        <v>49</v>
      </c>
      <c r="AD8" s="77" t="s">
        <v>50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72</v>
      </c>
      <c r="BF8" s="83" t="s">
        <v>71</v>
      </c>
      <c r="BG8" s="83" t="s">
        <v>73</v>
      </c>
      <c r="BH8" s="83" t="s">
        <v>81</v>
      </c>
      <c r="BI8" s="83" t="s">
        <v>82</v>
      </c>
      <c r="BJ8" s="83" t="s">
        <v>83</v>
      </c>
      <c r="BK8" s="83" t="s">
        <v>84</v>
      </c>
      <c r="BL8" s="84" t="s">
        <v>85</v>
      </c>
      <c r="BM8" s="84" t="s">
        <v>86</v>
      </c>
      <c r="BN8" s="84" t="s">
        <v>87</v>
      </c>
      <c r="BO8" s="84" t="s">
        <v>88</v>
      </c>
      <c r="BP8" s="84" t="s">
        <v>89</v>
      </c>
      <c r="BQ8" s="84" t="s">
        <v>90</v>
      </c>
      <c r="BR8" s="84" t="s">
        <v>91</v>
      </c>
      <c r="BS8" s="84" t="s">
        <v>92</v>
      </c>
      <c r="BT8" s="84" t="s">
        <v>93</v>
      </c>
      <c r="BU8" s="84" t="s">
        <v>95</v>
      </c>
      <c r="BV8" s="84" t="s">
        <v>96</v>
      </c>
      <c r="BW8" s="84" t="s">
        <v>97</v>
      </c>
      <c r="BX8" s="84" t="s">
        <v>98</v>
      </c>
      <c r="BY8" s="84" t="s">
        <v>127</v>
      </c>
      <c r="BZ8" s="84" t="s">
        <v>128</v>
      </c>
      <c r="CA8" s="84" t="s">
        <v>129</v>
      </c>
      <c r="CB8" s="84" t="s">
        <v>130</v>
      </c>
      <c r="CC8" s="84" t="s">
        <v>131</v>
      </c>
      <c r="CD8" s="84" t="s">
        <v>133</v>
      </c>
      <c r="CE8" s="84" t="s">
        <v>176</v>
      </c>
      <c r="CF8" s="84" t="s">
        <v>177</v>
      </c>
      <c r="CG8" s="84" t="s">
        <v>178</v>
      </c>
      <c r="CH8" s="84" t="s">
        <v>179</v>
      </c>
      <c r="CI8" s="84" t="s">
        <v>180</v>
      </c>
      <c r="CJ8" s="84" t="s">
        <v>181</v>
      </c>
      <c r="CK8" s="84" t="s">
        <v>182</v>
      </c>
      <c r="CL8" s="84" t="s">
        <v>183</v>
      </c>
      <c r="CM8" s="84" t="s">
        <v>185</v>
      </c>
      <c r="CN8" s="84" t="s">
        <v>186</v>
      </c>
      <c r="CO8" s="84" t="s">
        <v>187</v>
      </c>
      <c r="CP8" s="84" t="s">
        <v>200</v>
      </c>
      <c r="CQ8" s="84" t="s">
        <v>202</v>
      </c>
      <c r="CR8" s="84" t="s">
        <v>204</v>
      </c>
      <c r="CS8" s="84" t="s">
        <v>207</v>
      </c>
    </row>
    <row r="9" spans="1:97" ht="15" customHeight="1" x14ac:dyDescent="0.25">
      <c r="A9" s="7"/>
      <c r="B9" s="188" t="s">
        <v>0</v>
      </c>
      <c r="C9" s="20" t="s">
        <v>16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  <c r="CP9" s="21">
        <v>63.035029931581761</v>
      </c>
      <c r="CQ9" s="21">
        <v>301.97760530355828</v>
      </c>
      <c r="CR9" s="21">
        <v>123.97239999999999</v>
      </c>
      <c r="CS9" s="21">
        <v>48.416240960000003</v>
      </c>
    </row>
    <row r="10" spans="1:97" x14ac:dyDescent="0.25">
      <c r="A10" s="7"/>
      <c r="B10" s="185"/>
      <c r="C10" s="47" t="s">
        <v>3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  <c r="CP10" s="28">
        <v>23.434444444444441</v>
      </c>
      <c r="CQ10" s="28">
        <v>218.49211316666666</v>
      </c>
      <c r="CR10" s="28">
        <v>123.97239999999999</v>
      </c>
      <c r="CS10" s="28">
        <v>48.416240960000003</v>
      </c>
    </row>
    <row r="11" spans="1:97" x14ac:dyDescent="0.25">
      <c r="A11" s="7"/>
      <c r="B11" s="185"/>
      <c r="C11" s="34" t="s">
        <v>4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  <c r="CP11" s="88">
        <v>37.17685939053284</v>
      </c>
      <c r="CQ11" s="88">
        <v>72.353747208184814</v>
      </c>
      <c r="CR11" s="88">
        <v>100</v>
      </c>
      <c r="CS11" s="88">
        <v>100</v>
      </c>
    </row>
    <row r="12" spans="1:97" x14ac:dyDescent="0.25">
      <c r="A12" s="7"/>
      <c r="B12" s="185"/>
      <c r="C12" s="48" t="s">
        <v>8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  <c r="CP12" s="31">
        <v>23.434444444444441</v>
      </c>
      <c r="CQ12" s="31">
        <v>218.49211316666666</v>
      </c>
      <c r="CR12" s="31">
        <v>123.97239999999999</v>
      </c>
      <c r="CS12" s="31">
        <v>48.416240960000003</v>
      </c>
    </row>
    <row r="13" spans="1:97" x14ac:dyDescent="0.25">
      <c r="A13" s="7"/>
      <c r="B13" s="185"/>
      <c r="C13" s="34" t="s">
        <v>9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  <c r="CP13" s="88">
        <v>37.17685939053284</v>
      </c>
      <c r="CQ13" s="88">
        <v>72.353747208184814</v>
      </c>
      <c r="CR13" s="88">
        <v>100</v>
      </c>
      <c r="CS13" s="88">
        <v>100</v>
      </c>
    </row>
    <row r="14" spans="1:97" x14ac:dyDescent="0.25">
      <c r="A14" s="7"/>
      <c r="B14" s="185"/>
      <c r="C14" s="48" t="s">
        <v>112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  <c r="CP14" s="31">
        <v>0</v>
      </c>
      <c r="CQ14" s="31">
        <v>0</v>
      </c>
      <c r="CR14" s="31">
        <v>0</v>
      </c>
      <c r="CS14" s="31">
        <v>0</v>
      </c>
    </row>
    <row r="15" spans="1:97" x14ac:dyDescent="0.25">
      <c r="A15" s="7"/>
      <c r="B15" s="185"/>
      <c r="C15" s="34" t="s">
        <v>9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  <c r="CQ15" s="88">
        <v>0</v>
      </c>
      <c r="CR15" s="88">
        <v>0</v>
      </c>
      <c r="CS15" s="88">
        <v>0</v>
      </c>
    </row>
    <row r="16" spans="1:97" x14ac:dyDescent="0.25">
      <c r="A16" s="7"/>
      <c r="B16" s="185"/>
      <c r="C16" s="48" t="s">
        <v>113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  <c r="CP16" s="31">
        <v>0</v>
      </c>
      <c r="CQ16" s="31">
        <v>0</v>
      </c>
      <c r="CR16" s="31">
        <v>0</v>
      </c>
      <c r="CS16" s="31">
        <v>0</v>
      </c>
    </row>
    <row r="17" spans="1:97" x14ac:dyDescent="0.25">
      <c r="A17" s="7"/>
      <c r="B17" s="185"/>
      <c r="C17" s="34" t="s">
        <v>9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  <c r="CQ17" s="88">
        <v>0</v>
      </c>
      <c r="CR17" s="88">
        <v>0</v>
      </c>
      <c r="CS17" s="88">
        <v>0</v>
      </c>
    </row>
    <row r="18" spans="1:97" x14ac:dyDescent="0.25">
      <c r="A18" s="7"/>
      <c r="B18" s="185"/>
      <c r="C18" s="47" t="s">
        <v>114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  <c r="CP18" s="28">
        <v>39.600585487137323</v>
      </c>
      <c r="CQ18" s="28">
        <v>83.485492136891622</v>
      </c>
      <c r="CR18" s="28">
        <v>0</v>
      </c>
      <c r="CS18" s="28">
        <v>0</v>
      </c>
    </row>
    <row r="19" spans="1:97" x14ac:dyDescent="0.25">
      <c r="A19" s="7"/>
      <c r="B19" s="185"/>
      <c r="C19" s="34" t="s">
        <v>4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  <c r="CP19" s="88">
        <v>62.823140609467167</v>
      </c>
      <c r="CQ19" s="88">
        <v>27.646252791815186</v>
      </c>
      <c r="CR19" s="88">
        <v>0</v>
      </c>
      <c r="CS19" s="88">
        <v>0</v>
      </c>
    </row>
    <row r="20" spans="1:97" x14ac:dyDescent="0.25">
      <c r="A20" s="7"/>
      <c r="B20" s="185"/>
      <c r="C20" s="48" t="s">
        <v>115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</row>
    <row r="21" spans="1:97" x14ac:dyDescent="0.25">
      <c r="A21" s="7"/>
      <c r="B21" s="185"/>
      <c r="C21" s="34" t="s">
        <v>9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  <c r="CQ21" s="88">
        <v>0</v>
      </c>
      <c r="CR21" s="88">
        <v>0</v>
      </c>
      <c r="CS21" s="88">
        <v>0</v>
      </c>
    </row>
    <row r="22" spans="1:97" x14ac:dyDescent="0.25">
      <c r="A22" s="7"/>
      <c r="B22" s="185"/>
      <c r="C22" s="48" t="s">
        <v>116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</row>
    <row r="23" spans="1:97" x14ac:dyDescent="0.25">
      <c r="A23" s="7"/>
      <c r="B23" s="185"/>
      <c r="C23" s="34" t="s">
        <v>9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  <c r="CQ23" s="88">
        <v>0</v>
      </c>
      <c r="CR23" s="88">
        <v>0</v>
      </c>
      <c r="CS23" s="88">
        <v>0</v>
      </c>
    </row>
    <row r="24" spans="1:97" x14ac:dyDescent="0.25">
      <c r="A24" s="7"/>
      <c r="B24" s="185"/>
      <c r="C24" s="48" t="s">
        <v>117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  <c r="CP24" s="31">
        <v>39.600585487137323</v>
      </c>
      <c r="CQ24" s="31">
        <v>83.485492136891622</v>
      </c>
      <c r="CR24" s="31">
        <v>0</v>
      </c>
      <c r="CS24" s="31">
        <v>0</v>
      </c>
    </row>
    <row r="25" spans="1:97" x14ac:dyDescent="0.25">
      <c r="A25" s="7"/>
      <c r="B25" s="185"/>
      <c r="C25" s="34" t="s">
        <v>9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  <c r="CP25" s="88">
        <v>62.823140609467167</v>
      </c>
      <c r="CQ25" s="88">
        <v>27.646252791815186</v>
      </c>
      <c r="CR25" s="88">
        <v>0</v>
      </c>
      <c r="CS25" s="88">
        <v>0</v>
      </c>
    </row>
    <row r="26" spans="1:97" x14ac:dyDescent="0.25">
      <c r="A26" s="7"/>
      <c r="B26" s="185"/>
      <c r="C26" s="48" t="s">
        <v>118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</row>
    <row r="27" spans="1:97" x14ac:dyDescent="0.25">
      <c r="A27" s="7"/>
      <c r="B27" s="186"/>
      <c r="C27" s="90" t="s">
        <v>9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  <c r="CP27" s="91">
        <v>0</v>
      </c>
      <c r="CQ27" s="91">
        <v>0</v>
      </c>
      <c r="CR27" s="91">
        <v>0</v>
      </c>
      <c r="CS27" s="91">
        <v>0</v>
      </c>
    </row>
    <row r="28" spans="1:97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7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38</v>
      </c>
      <c r="T29" s="93" t="s">
        <v>39</v>
      </c>
      <c r="U29" s="93" t="s">
        <v>40</v>
      </c>
      <c r="V29" s="93" t="s">
        <v>41</v>
      </c>
      <c r="W29" s="93" t="s">
        <v>42</v>
      </c>
      <c r="X29" s="93" t="s">
        <v>43</v>
      </c>
      <c r="Y29" s="93" t="s">
        <v>44</v>
      </c>
      <c r="Z29" s="93" t="s">
        <v>46</v>
      </c>
      <c r="AA29" s="93" t="s">
        <v>47</v>
      </c>
      <c r="AB29" s="93" t="s">
        <v>48</v>
      </c>
      <c r="AC29" s="93" t="s">
        <v>49</v>
      </c>
      <c r="AD29" s="93" t="s">
        <v>50</v>
      </c>
      <c r="AE29" s="76">
        <v>2020</v>
      </c>
      <c r="AF29" s="16" t="s">
        <v>51</v>
      </c>
      <c r="AG29" s="16" t="s">
        <v>59</v>
      </c>
      <c r="AH29" s="16" t="s">
        <v>61</v>
      </c>
      <c r="AI29" s="16" t="s">
        <v>62</v>
      </c>
      <c r="AJ29" s="16" t="s">
        <v>63</v>
      </c>
      <c r="AK29" s="16" t="s">
        <v>64</v>
      </c>
      <c r="AL29" s="16" t="s">
        <v>65</v>
      </c>
      <c r="AM29" s="16" t="s">
        <v>66</v>
      </c>
      <c r="AN29" s="16" t="s">
        <v>67</v>
      </c>
      <c r="AO29" s="16" t="s">
        <v>68</v>
      </c>
      <c r="AP29" s="16" t="s">
        <v>69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ene-23(*)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abr-23(*)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ago-23(*)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ene-24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96</v>
      </c>
      <c r="BW29" s="84" t="s">
        <v>97</v>
      </c>
      <c r="BX29" s="84" t="s">
        <v>98</v>
      </c>
      <c r="BY29" s="84" t="s">
        <v>127</v>
      </c>
      <c r="BZ29" s="84" t="s">
        <v>128</v>
      </c>
      <c r="CA29" s="84" t="s">
        <v>129</v>
      </c>
      <c r="CB29" s="84" t="s">
        <v>130</v>
      </c>
      <c r="CC29" s="84" t="s">
        <v>131</v>
      </c>
      <c r="CD29" s="84" t="s">
        <v>132</v>
      </c>
      <c r="CE29" s="84" t="s">
        <v>176</v>
      </c>
      <c r="CF29" s="84" t="s">
        <v>175</v>
      </c>
      <c r="CG29" s="84" t="s">
        <v>178</v>
      </c>
      <c r="CH29" s="84" t="s">
        <v>179</v>
      </c>
      <c r="CI29" s="84" t="s">
        <v>180</v>
      </c>
      <c r="CJ29" s="84" t="s">
        <v>181</v>
      </c>
      <c r="CK29" s="84" t="s">
        <v>182</v>
      </c>
      <c r="CL29" s="84" t="s">
        <v>183</v>
      </c>
      <c r="CM29" s="84" t="s">
        <v>185</v>
      </c>
      <c r="CN29" s="84" t="s">
        <v>186</v>
      </c>
      <c r="CO29" s="84" t="s">
        <v>187</v>
      </c>
      <c r="CP29" s="84" t="s">
        <v>200</v>
      </c>
      <c r="CQ29" s="84" t="s">
        <v>202</v>
      </c>
      <c r="CR29" s="84" t="s">
        <v>204</v>
      </c>
      <c r="CS29" s="84" t="s">
        <v>207</v>
      </c>
    </row>
    <row r="30" spans="1:97" ht="15.75" customHeight="1" x14ac:dyDescent="0.25">
      <c r="A30" s="7"/>
      <c r="B30" s="188" t="s">
        <v>5</v>
      </c>
      <c r="C30" s="20" t="s">
        <v>2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95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95">
        <v>115.76040446865036</v>
      </c>
      <c r="CL30" s="95">
        <v>278.9651986514815</v>
      </c>
      <c r="CM30" s="95">
        <v>32.727569444444441</v>
      </c>
      <c r="CN30" s="95">
        <v>111.89288510190362</v>
      </c>
      <c r="CO30" s="95">
        <v>45.359319630370365</v>
      </c>
      <c r="CP30" s="95">
        <v>58.035029931581768</v>
      </c>
      <c r="CQ30" s="95">
        <v>73.459363425925915</v>
      </c>
      <c r="CR30" s="95">
        <v>116.97239999999999</v>
      </c>
      <c r="CS30" s="95">
        <v>38.916240960000003</v>
      </c>
    </row>
    <row r="31" spans="1:97" x14ac:dyDescent="0.25">
      <c r="A31" s="7"/>
      <c r="B31" s="185"/>
      <c r="C31" s="34" t="s">
        <v>4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  <c r="CP31" s="88">
        <v>92.067902552871004</v>
      </c>
      <c r="CQ31" s="88">
        <v>24.326096417673764</v>
      </c>
      <c r="CR31" s="88">
        <v>94.353581926299725</v>
      </c>
      <c r="CS31" s="88">
        <v>80.378484963653818</v>
      </c>
    </row>
    <row r="32" spans="1:97" x14ac:dyDescent="0.25">
      <c r="A32" s="7"/>
      <c r="B32" s="185"/>
      <c r="C32" s="47" t="s">
        <v>3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  <c r="CP32" s="28">
        <v>18.434444444444445</v>
      </c>
      <c r="CQ32" s="28">
        <v>73.459363425925915</v>
      </c>
      <c r="CR32" s="28">
        <v>116.97239999999999</v>
      </c>
      <c r="CS32" s="28">
        <v>38.916240960000003</v>
      </c>
    </row>
    <row r="33" spans="1:97" x14ac:dyDescent="0.25">
      <c r="A33" s="7"/>
      <c r="B33" s="185"/>
      <c r="C33" s="34" t="s">
        <v>13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  <c r="CP33" s="88">
        <v>31.764340375419884</v>
      </c>
      <c r="CQ33" s="88">
        <v>100</v>
      </c>
      <c r="CR33" s="88">
        <v>100</v>
      </c>
      <c r="CS33" s="88">
        <v>100</v>
      </c>
    </row>
    <row r="34" spans="1:97" x14ac:dyDescent="0.25">
      <c r="A34" s="7"/>
      <c r="B34" s="185"/>
      <c r="C34" s="34" t="s">
        <v>4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  <c r="CP34" s="88">
        <v>29.244761943403848</v>
      </c>
      <c r="CQ34" s="88">
        <v>24.326096417673764</v>
      </c>
      <c r="CR34" s="88">
        <v>94.353581926299725</v>
      </c>
      <c r="CS34" s="88">
        <v>80.378484963653818</v>
      </c>
    </row>
    <row r="35" spans="1:97" x14ac:dyDescent="0.25">
      <c r="A35" s="7"/>
      <c r="B35" s="185"/>
      <c r="C35" s="48" t="s">
        <v>8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  <c r="CP35" s="31">
        <v>18.434444444444445</v>
      </c>
      <c r="CQ35" s="31">
        <v>73.459363425925915</v>
      </c>
      <c r="CR35" s="31">
        <v>116.97239999999999</v>
      </c>
      <c r="CS35" s="31">
        <v>38.916240960000003</v>
      </c>
    </row>
    <row r="36" spans="1:97" x14ac:dyDescent="0.25">
      <c r="A36" s="7"/>
      <c r="B36" s="185"/>
      <c r="C36" s="34" t="s">
        <v>14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  <c r="CP36" s="88">
        <v>31.764340375419884</v>
      </c>
      <c r="CQ36" s="88">
        <v>100</v>
      </c>
      <c r="CR36" s="88">
        <v>100</v>
      </c>
      <c r="CS36" s="88">
        <v>100</v>
      </c>
    </row>
    <row r="37" spans="1:97" x14ac:dyDescent="0.25">
      <c r="A37" s="7"/>
      <c r="B37" s="185"/>
      <c r="C37" s="34" t="s">
        <v>9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34.900325581749073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  <c r="CP37" s="88">
        <v>29.244761943403848</v>
      </c>
      <c r="CQ37" s="88">
        <v>24.326096417673764</v>
      </c>
      <c r="CR37" s="88">
        <v>94.353581926299725</v>
      </c>
      <c r="CS37" s="88">
        <v>80.378484963653818</v>
      </c>
    </row>
    <row r="38" spans="1:97" x14ac:dyDescent="0.25">
      <c r="A38" s="7"/>
      <c r="B38" s="185"/>
      <c r="C38" s="48" t="s">
        <v>112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</row>
    <row r="39" spans="1:97" x14ac:dyDescent="0.25">
      <c r="A39" s="7"/>
      <c r="B39" s="185"/>
      <c r="C39" s="34" t="s">
        <v>14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  <c r="CQ39" s="88">
        <v>0</v>
      </c>
      <c r="CR39" s="88">
        <v>0</v>
      </c>
      <c r="CS39" s="88">
        <v>0</v>
      </c>
    </row>
    <row r="40" spans="1:97" x14ac:dyDescent="0.25">
      <c r="A40" s="7"/>
      <c r="B40" s="185"/>
      <c r="C40" s="34" t="s">
        <v>9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  <c r="CQ40" s="88">
        <v>0</v>
      </c>
      <c r="CR40" s="88">
        <v>0</v>
      </c>
      <c r="CS40" s="88">
        <v>0</v>
      </c>
    </row>
    <row r="41" spans="1:97" x14ac:dyDescent="0.25">
      <c r="A41" s="7"/>
      <c r="B41" s="185"/>
      <c r="C41" s="48" t="s">
        <v>119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</row>
    <row r="42" spans="1:97" x14ac:dyDescent="0.25">
      <c r="A42" s="7"/>
      <c r="B42" s="185"/>
      <c r="C42" s="34" t="s">
        <v>14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  <c r="CQ42" s="88">
        <v>0</v>
      </c>
      <c r="CR42" s="88">
        <v>0</v>
      </c>
      <c r="CS42" s="88">
        <v>0</v>
      </c>
    </row>
    <row r="43" spans="1:97" x14ac:dyDescent="0.25">
      <c r="A43" s="7"/>
      <c r="B43" s="185"/>
      <c r="C43" s="34" t="s">
        <v>9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  <c r="CP43" s="88">
        <v>0</v>
      </c>
      <c r="CQ43" s="88">
        <v>0</v>
      </c>
      <c r="CR43" s="88">
        <v>0</v>
      </c>
      <c r="CS43" s="88">
        <v>0</v>
      </c>
    </row>
    <row r="44" spans="1:97" x14ac:dyDescent="0.25">
      <c r="A44" s="7"/>
      <c r="B44" s="185"/>
      <c r="C44" s="47" t="s">
        <v>114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  <c r="CP44" s="28">
        <v>39.600585487137323</v>
      </c>
      <c r="CQ44" s="28">
        <v>0</v>
      </c>
      <c r="CR44" s="28">
        <v>0</v>
      </c>
      <c r="CS44" s="28">
        <v>0</v>
      </c>
    </row>
    <row r="45" spans="1:97" x14ac:dyDescent="0.25">
      <c r="A45" s="7"/>
      <c r="B45" s="185"/>
      <c r="C45" s="34" t="s">
        <v>13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  <c r="CP45" s="88">
        <v>68.235659624580109</v>
      </c>
      <c r="CQ45" s="88">
        <v>0</v>
      </c>
      <c r="CR45" s="88">
        <v>0</v>
      </c>
      <c r="CS45" s="88">
        <v>0</v>
      </c>
    </row>
    <row r="46" spans="1:97" x14ac:dyDescent="0.25">
      <c r="A46" s="7"/>
      <c r="B46" s="185"/>
      <c r="C46" s="34" t="s">
        <v>4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  <c r="CP46" s="88">
        <v>62.823140609467167</v>
      </c>
      <c r="CQ46" s="88">
        <v>0</v>
      </c>
      <c r="CR46" s="88">
        <v>0</v>
      </c>
      <c r="CS46" s="88">
        <v>0</v>
      </c>
    </row>
    <row r="47" spans="1:97" x14ac:dyDescent="0.25">
      <c r="A47" s="7"/>
      <c r="B47" s="185"/>
      <c r="C47" s="48" t="s">
        <v>115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</row>
    <row r="48" spans="1:97" x14ac:dyDescent="0.25">
      <c r="A48" s="7"/>
      <c r="B48" s="185"/>
      <c r="C48" s="34" t="s">
        <v>14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  <c r="CQ48" s="88">
        <v>0</v>
      </c>
      <c r="CR48" s="88">
        <v>0</v>
      </c>
      <c r="CS48" s="88">
        <v>0</v>
      </c>
    </row>
    <row r="49" spans="1:97" x14ac:dyDescent="0.25">
      <c r="A49" s="7"/>
      <c r="B49" s="185"/>
      <c r="C49" s="34" t="s">
        <v>9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  <c r="CQ49" s="88">
        <v>0</v>
      </c>
      <c r="CR49" s="88">
        <v>0</v>
      </c>
      <c r="CS49" s="88">
        <v>0</v>
      </c>
    </row>
    <row r="50" spans="1:97" x14ac:dyDescent="0.25">
      <c r="A50" s="7"/>
      <c r="B50" s="185"/>
      <c r="C50" s="48" t="s">
        <v>116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</row>
    <row r="51" spans="1:97" x14ac:dyDescent="0.25">
      <c r="A51" s="7"/>
      <c r="B51" s="185"/>
      <c r="C51" s="34" t="s">
        <v>14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  <c r="CP51" s="88">
        <v>0</v>
      </c>
      <c r="CQ51" s="88">
        <v>0</v>
      </c>
      <c r="CR51" s="88">
        <v>0</v>
      </c>
      <c r="CS51" s="88">
        <v>0</v>
      </c>
    </row>
    <row r="52" spans="1:97" x14ac:dyDescent="0.25">
      <c r="A52" s="7"/>
      <c r="B52" s="185"/>
      <c r="C52" s="34" t="s">
        <v>9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  <c r="CP52" s="88">
        <v>0</v>
      </c>
      <c r="CQ52" s="88">
        <v>0</v>
      </c>
      <c r="CR52" s="88">
        <v>0</v>
      </c>
      <c r="CS52" s="88">
        <v>0</v>
      </c>
    </row>
    <row r="53" spans="1:97" x14ac:dyDescent="0.25">
      <c r="A53" s="7"/>
      <c r="B53" s="185"/>
      <c r="C53" s="48" t="s">
        <v>117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  <c r="CP53" s="31">
        <v>39.600585487137323</v>
      </c>
      <c r="CQ53" s="31">
        <v>0</v>
      </c>
      <c r="CR53" s="31">
        <v>0</v>
      </c>
      <c r="CS53" s="31">
        <v>0</v>
      </c>
    </row>
    <row r="54" spans="1:97" x14ac:dyDescent="0.25">
      <c r="A54" s="7"/>
      <c r="B54" s="185"/>
      <c r="C54" s="34" t="s">
        <v>14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  <c r="CP54" s="88">
        <v>68.235659624580109</v>
      </c>
      <c r="CQ54" s="88">
        <v>0</v>
      </c>
      <c r="CR54" s="88">
        <v>0</v>
      </c>
      <c r="CS54" s="88">
        <v>0</v>
      </c>
    </row>
    <row r="55" spans="1:97" x14ac:dyDescent="0.25">
      <c r="A55" s="7"/>
      <c r="B55" s="185"/>
      <c r="C55" s="34" t="s">
        <v>9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  <c r="CP55" s="88">
        <v>62.823140609467167</v>
      </c>
      <c r="CQ55" s="88">
        <v>0</v>
      </c>
      <c r="CR55" s="88">
        <v>0</v>
      </c>
      <c r="CS55" s="88">
        <v>0</v>
      </c>
    </row>
    <row r="56" spans="1:97" x14ac:dyDescent="0.25">
      <c r="A56" s="7"/>
      <c r="B56" s="185"/>
      <c r="C56" s="48" t="s">
        <v>120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</row>
    <row r="57" spans="1:97" x14ac:dyDescent="0.25">
      <c r="A57" s="7"/>
      <c r="B57" s="185"/>
      <c r="C57" s="34" t="s">
        <v>14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  <c r="CP57" s="88">
        <v>0</v>
      </c>
      <c r="CQ57" s="88">
        <v>0</v>
      </c>
      <c r="CR57" s="88">
        <v>0</v>
      </c>
      <c r="CS57" s="88">
        <v>0</v>
      </c>
    </row>
    <row r="58" spans="1:97" x14ac:dyDescent="0.25">
      <c r="A58" s="7"/>
      <c r="B58" s="186"/>
      <c r="C58" s="90" t="s">
        <v>9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  <c r="CP58" s="91">
        <v>0</v>
      </c>
      <c r="CQ58" s="91">
        <v>0</v>
      </c>
      <c r="CR58" s="91">
        <v>0</v>
      </c>
      <c r="CS58" s="91">
        <v>0</v>
      </c>
    </row>
    <row r="59" spans="1:97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7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38</v>
      </c>
      <c r="T60" s="93" t="s">
        <v>39</v>
      </c>
      <c r="U60" s="93" t="s">
        <v>40</v>
      </c>
      <c r="V60" s="93" t="s">
        <v>41</v>
      </c>
      <c r="W60" s="93" t="s">
        <v>42</v>
      </c>
      <c r="X60" s="93" t="s">
        <v>43</v>
      </c>
      <c r="Y60" s="93" t="s">
        <v>44</v>
      </c>
      <c r="Z60" s="93" t="s">
        <v>46</v>
      </c>
      <c r="AA60" s="93" t="s">
        <v>47</v>
      </c>
      <c r="AB60" s="93" t="s">
        <v>48</v>
      </c>
      <c r="AC60" s="93" t="s">
        <v>49</v>
      </c>
      <c r="AD60" s="93" t="s">
        <v>50</v>
      </c>
      <c r="AE60" s="76">
        <v>2020</v>
      </c>
      <c r="AF60" s="16" t="s">
        <v>51</v>
      </c>
      <c r="AG60" s="16" t="s">
        <v>59</v>
      </c>
      <c r="AH60" s="16" t="s">
        <v>61</v>
      </c>
      <c r="AI60" s="16" t="s">
        <v>62</v>
      </c>
      <c r="AJ60" s="16" t="s">
        <v>63</v>
      </c>
      <c r="AK60" s="16" t="s">
        <v>64</v>
      </c>
      <c r="AL60" s="16" t="s">
        <v>65</v>
      </c>
      <c r="AM60" s="16" t="s">
        <v>66</v>
      </c>
      <c r="AN60" s="16" t="s">
        <v>67</v>
      </c>
      <c r="AO60" s="16" t="s">
        <v>68</v>
      </c>
      <c r="AP60" s="16" t="s">
        <v>69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ene-23(*)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abr-23(*)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ago-23(*)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ene-24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96</v>
      </c>
      <c r="BW60" s="84" t="s">
        <v>97</v>
      </c>
      <c r="BX60" s="84" t="s">
        <v>98</v>
      </c>
      <c r="BY60" s="84" t="s">
        <v>127</v>
      </c>
      <c r="BZ60" s="84" t="s">
        <v>128</v>
      </c>
      <c r="CA60" s="84" t="s">
        <v>129</v>
      </c>
      <c r="CB60" s="84" t="s">
        <v>130</v>
      </c>
      <c r="CC60" s="84" t="s">
        <v>131</v>
      </c>
      <c r="CD60" s="84" t="s">
        <v>132</v>
      </c>
      <c r="CE60" s="84" t="s">
        <v>176</v>
      </c>
      <c r="CF60" s="84" t="s">
        <v>175</v>
      </c>
      <c r="CG60" s="84" t="s">
        <v>178</v>
      </c>
      <c r="CH60" s="84" t="s">
        <v>179</v>
      </c>
      <c r="CI60" s="84" t="s">
        <v>180</v>
      </c>
      <c r="CJ60" s="84" t="s">
        <v>181</v>
      </c>
      <c r="CK60" s="84" t="s">
        <v>182</v>
      </c>
      <c r="CL60" s="84" t="s">
        <v>183</v>
      </c>
      <c r="CM60" s="84" t="s">
        <v>185</v>
      </c>
      <c r="CN60" s="84" t="s">
        <v>186</v>
      </c>
      <c r="CO60" s="84" t="s">
        <v>187</v>
      </c>
      <c r="CP60" s="84" t="s">
        <v>200</v>
      </c>
      <c r="CQ60" s="84" t="s">
        <v>202</v>
      </c>
      <c r="CR60" s="84" t="s">
        <v>204</v>
      </c>
      <c r="CS60" s="84" t="s">
        <v>207</v>
      </c>
    </row>
    <row r="61" spans="1:97" ht="15.75" customHeight="1" x14ac:dyDescent="0.25">
      <c r="A61" s="7"/>
      <c r="B61" s="188" t="s">
        <v>6</v>
      </c>
      <c r="C61" s="99" t="s">
        <v>12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95">
        <v>0</v>
      </c>
      <c r="CL61" s="95">
        <v>120.76016658189322</v>
      </c>
      <c r="CM61" s="95">
        <v>13.371692532112322</v>
      </c>
      <c r="CN61" s="95">
        <v>31.373391203703704</v>
      </c>
      <c r="CO61" s="95">
        <v>101.08035804564727</v>
      </c>
      <c r="CP61" s="95">
        <v>5</v>
      </c>
      <c r="CQ61" s="95">
        <v>228.51824187763236</v>
      </c>
      <c r="CR61" s="95">
        <v>7</v>
      </c>
      <c r="CS61" s="95">
        <v>9.5</v>
      </c>
    </row>
    <row r="62" spans="1:97" x14ac:dyDescent="0.25">
      <c r="A62" s="7"/>
      <c r="B62" s="185"/>
      <c r="C62" s="22" t="s">
        <v>4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  <c r="CP62" s="88">
        <v>7.9320974471290038</v>
      </c>
      <c r="CQ62" s="88">
        <v>75.673903582326233</v>
      </c>
      <c r="CR62" s="88">
        <v>5.6464180737002749</v>
      </c>
      <c r="CS62" s="88">
        <v>19.621515036346182</v>
      </c>
    </row>
    <row r="63" spans="1:97" x14ac:dyDescent="0.25">
      <c r="A63" s="7"/>
      <c r="B63" s="185"/>
      <c r="C63" s="27" t="s">
        <v>121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  <c r="CP63" s="28">
        <v>5</v>
      </c>
      <c r="CQ63" s="28">
        <v>145.03274974074074</v>
      </c>
      <c r="CR63" s="28">
        <v>7</v>
      </c>
      <c r="CS63" s="28">
        <v>9.5</v>
      </c>
    </row>
    <row r="64" spans="1:97" x14ac:dyDescent="0.25">
      <c r="A64" s="7"/>
      <c r="B64" s="185"/>
      <c r="C64" s="22" t="s">
        <v>15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  <c r="CP64" s="88">
        <v>100</v>
      </c>
      <c r="CQ64" s="88">
        <v>63.466596167146825</v>
      </c>
      <c r="CR64" s="88">
        <v>100</v>
      </c>
      <c r="CS64" s="88">
        <v>100</v>
      </c>
    </row>
    <row r="65" spans="1:97" x14ac:dyDescent="0.25">
      <c r="A65" s="7"/>
      <c r="B65" s="185"/>
      <c r="C65" s="6" t="s">
        <v>4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  <c r="CP65" s="88">
        <v>7.9320974471290038</v>
      </c>
      <c r="CQ65" s="88">
        <v>48.027650790511053</v>
      </c>
      <c r="CR65" s="88">
        <v>5.6464180737002749</v>
      </c>
      <c r="CS65" s="88">
        <v>19.621515036346182</v>
      </c>
    </row>
    <row r="66" spans="1:97" x14ac:dyDescent="0.25">
      <c r="A66" s="7"/>
      <c r="B66" s="185"/>
      <c r="C66" s="47" t="s">
        <v>122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  <c r="CP66" s="28">
        <v>0</v>
      </c>
      <c r="CQ66" s="28">
        <v>83.485492136891622</v>
      </c>
      <c r="CR66" s="28">
        <v>0</v>
      </c>
      <c r="CS66" s="28">
        <v>0</v>
      </c>
    </row>
    <row r="67" spans="1:97" x14ac:dyDescent="0.25">
      <c r="A67" s="7"/>
      <c r="B67" s="185"/>
      <c r="C67" s="22" t="s">
        <v>15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  <c r="CP67" s="88">
        <v>0</v>
      </c>
      <c r="CQ67" s="88">
        <v>36.533403832853175</v>
      </c>
      <c r="CR67" s="88">
        <v>0</v>
      </c>
      <c r="CS67" s="88">
        <v>0</v>
      </c>
    </row>
    <row r="68" spans="1:97" x14ac:dyDescent="0.25">
      <c r="A68" s="7"/>
      <c r="B68" s="186"/>
      <c r="C68" s="102" t="s">
        <v>4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  <c r="CP68" s="91">
        <v>0</v>
      </c>
      <c r="CQ68" s="91">
        <v>27.646252791815186</v>
      </c>
      <c r="CR68" s="91">
        <v>0</v>
      </c>
      <c r="CS68" s="91">
        <v>0</v>
      </c>
    </row>
    <row r="69" spans="1:97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7" s="7" customFormat="1" ht="15.75" x14ac:dyDescent="0.25">
      <c r="B70" s="62" t="s">
        <v>58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7" s="7" customFormat="1" ht="15.75" x14ac:dyDescent="0.25">
      <c r="B71" s="62" t="s">
        <v>52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7" s="7" customFormat="1" ht="15.75" x14ac:dyDescent="0.25">
      <c r="B72" s="62" t="s">
        <v>209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7" s="7" customFormat="1" ht="15.75" x14ac:dyDescent="0.25">
      <c r="B73" s="62" t="s">
        <v>53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7" s="7" customFormat="1" ht="15.75" x14ac:dyDescent="0.25">
      <c r="B74" s="62" t="s">
        <v>54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7" s="7" customFormat="1" ht="15.75" x14ac:dyDescent="0.25">
      <c r="B75" s="62" t="s">
        <v>55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7" s="7" customFormat="1" ht="15.75" x14ac:dyDescent="0.25">
      <c r="B76" s="62" t="s">
        <v>32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7" s="7" customFormat="1" ht="15.75" x14ac:dyDescent="0.25">
      <c r="B77" s="62" t="s">
        <v>33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7" s="7" customFormat="1" ht="15.75" x14ac:dyDescent="0.25">
      <c r="B78" s="62" t="s">
        <v>56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7" s="7" customFormat="1" x14ac:dyDescent="0.25">
      <c r="B79" s="64" t="s">
        <v>109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7" s="7" customFormat="1" ht="15.75" x14ac:dyDescent="0.25">
      <c r="B80" s="62" t="s">
        <v>37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3:79" s="7" customFormat="1" x14ac:dyDescent="0.25">
      <c r="C81" s="4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3:79" hidden="1" x14ac:dyDescent="0.25">
      <c r="O82" s="7"/>
    </row>
    <row r="83" spans="3:79" hidden="1" x14ac:dyDescent="0.25">
      <c r="O83" s="7"/>
    </row>
    <row r="84" spans="3:79" hidden="1" x14ac:dyDescent="0.25">
      <c r="O84" s="7"/>
    </row>
    <row r="85" spans="3:79" hidden="1" x14ac:dyDescent="0.25">
      <c r="O85" s="7"/>
    </row>
    <row r="86" spans="3:79" hidden="1" x14ac:dyDescent="0.25">
      <c r="O86" s="7"/>
    </row>
    <row r="87" spans="3:79" hidden="1" x14ac:dyDescent="0.25">
      <c r="O87" s="7"/>
    </row>
    <row r="88" spans="3:79" hidden="1" x14ac:dyDescent="0.25">
      <c r="O88" s="7"/>
    </row>
    <row r="89" spans="3:79" hidden="1" x14ac:dyDescent="0.25">
      <c r="O89" s="7"/>
    </row>
    <row r="90" spans="3:79" hidden="1" x14ac:dyDescent="0.25">
      <c r="O90" s="7"/>
    </row>
    <row r="91" spans="3:79" hidden="1" x14ac:dyDescent="0.25">
      <c r="O91" s="7"/>
    </row>
    <row r="92" spans="3:79" hidden="1" x14ac:dyDescent="0.25">
      <c r="O92" s="7"/>
    </row>
    <row r="93" spans="3:79" hidden="1" x14ac:dyDescent="0.25">
      <c r="O93" s="7"/>
    </row>
    <row r="94" spans="3:79" hidden="1" x14ac:dyDescent="0.25">
      <c r="O94" s="7"/>
    </row>
    <row r="95" spans="3:79" hidden="1" x14ac:dyDescent="0.25">
      <c r="O95" s="7"/>
    </row>
    <row r="96" spans="3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T137"/>
  <sheetViews>
    <sheetView showGridLines="0" topLeftCell="A97" zoomScaleNormal="100" workbookViewId="0">
      <pane xSplit="3" topLeftCell="CI1" activePane="topRight" state="frozen"/>
      <selection activeCell="B103" sqref="B103:B124"/>
      <selection pane="topRight" activeCell="CG103" sqref="CG103:CT124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customWidth="1"/>
    <col min="34" max="34" width="10.7109375" customWidth="1"/>
    <col min="35" max="35" width="11" customWidth="1"/>
    <col min="36" max="44" width="11.42578125" customWidth="1"/>
    <col min="45" max="45" width="10.140625" customWidth="1"/>
    <col min="46" max="57" width="11.42578125" customWidth="1"/>
    <col min="59" max="77" width="10.7109375" customWidth="1"/>
    <col min="79" max="79" width="11.42578125" style="41"/>
    <col min="80" max="80" width="11.42578125" style="40"/>
  </cols>
  <sheetData>
    <row r="5" spans="2:98" ht="18.75" x14ac:dyDescent="0.3">
      <c r="B5" s="183" t="s">
        <v>126</v>
      </c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  <c r="BV5" s="183"/>
      <c r="BW5" s="183"/>
      <c r="BX5" s="183"/>
      <c r="BY5" s="183"/>
      <c r="BZ5" s="183"/>
      <c r="CA5" s="183"/>
      <c r="CB5" s="183"/>
      <c r="CC5" s="183"/>
    </row>
    <row r="6" spans="2:98" x14ac:dyDescent="0.25">
      <c r="B6" s="187" t="s">
        <v>7</v>
      </c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</row>
    <row r="7" spans="2:98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8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38</v>
      </c>
      <c r="U8" s="109" t="s">
        <v>39</v>
      </c>
      <c r="V8" s="109" t="s">
        <v>40</v>
      </c>
      <c r="W8" s="109" t="s">
        <v>41</v>
      </c>
      <c r="X8" s="109" t="s">
        <v>42</v>
      </c>
      <c r="Y8" s="109" t="s">
        <v>43</v>
      </c>
      <c r="Z8" s="109" t="s">
        <v>44</v>
      </c>
      <c r="AA8" s="109" t="s">
        <v>46</v>
      </c>
      <c r="AB8" s="109" t="s">
        <v>47</v>
      </c>
      <c r="AC8" s="109" t="s">
        <v>48</v>
      </c>
      <c r="AD8" s="109" t="s">
        <v>49</v>
      </c>
      <c r="AE8" s="109" t="s">
        <v>50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>
        <v>2022</v>
      </c>
      <c r="BG8" s="16">
        <v>44927</v>
      </c>
      <c r="BH8" s="16">
        <v>44958</v>
      </c>
      <c r="BI8" s="16">
        <v>44986</v>
      </c>
      <c r="BJ8" s="16">
        <v>45017</v>
      </c>
      <c r="BK8" s="16">
        <v>45047</v>
      </c>
      <c r="BL8" s="16">
        <v>45078</v>
      </c>
      <c r="BM8" s="16">
        <v>45108</v>
      </c>
      <c r="BN8" s="16">
        <v>45139</v>
      </c>
      <c r="BO8" s="16">
        <v>45170</v>
      </c>
      <c r="BP8" s="16">
        <v>45200</v>
      </c>
      <c r="BQ8" s="16">
        <v>45231</v>
      </c>
      <c r="BR8" s="16" t="s">
        <v>188</v>
      </c>
      <c r="BS8" s="110" t="s">
        <v>201</v>
      </c>
      <c r="BT8" s="110" t="s">
        <v>189</v>
      </c>
      <c r="BU8" s="110" t="s">
        <v>190</v>
      </c>
      <c r="BV8" s="110" t="s">
        <v>191</v>
      </c>
      <c r="BW8" s="110" t="s">
        <v>192</v>
      </c>
      <c r="BX8" s="110" t="s">
        <v>193</v>
      </c>
      <c r="BY8" s="84" t="s">
        <v>194</v>
      </c>
      <c r="BZ8" s="84" t="s">
        <v>195</v>
      </c>
      <c r="CA8" s="84" t="s">
        <v>196</v>
      </c>
      <c r="CB8" s="84" t="s">
        <v>197</v>
      </c>
      <c r="CC8" s="84" t="s">
        <v>198</v>
      </c>
      <c r="CD8" s="84" t="s">
        <v>199</v>
      </c>
      <c r="CE8" s="84" t="s">
        <v>132</v>
      </c>
      <c r="CF8" s="84" t="s">
        <v>176</v>
      </c>
      <c r="CG8" s="84" t="s">
        <v>175</v>
      </c>
      <c r="CH8" s="84" t="s">
        <v>178</v>
      </c>
      <c r="CI8" s="84" t="s">
        <v>179</v>
      </c>
      <c r="CJ8" s="84" t="s">
        <v>180</v>
      </c>
      <c r="CK8" s="84" t="s">
        <v>181</v>
      </c>
      <c r="CL8" s="84" t="s">
        <v>182</v>
      </c>
      <c r="CM8" s="84" t="s">
        <v>183</v>
      </c>
      <c r="CN8" s="84" t="s">
        <v>185</v>
      </c>
      <c r="CO8" s="84" t="s">
        <v>186</v>
      </c>
      <c r="CP8" s="84" t="s">
        <v>187</v>
      </c>
      <c r="CQ8" s="84" t="s">
        <v>200</v>
      </c>
      <c r="CR8" s="84" t="s">
        <v>202</v>
      </c>
      <c r="CS8" s="84" t="s">
        <v>204</v>
      </c>
      <c r="CT8" s="84" t="s">
        <v>207</v>
      </c>
    </row>
    <row r="9" spans="2:98" ht="15" customHeight="1" x14ac:dyDescent="0.25">
      <c r="B9" s="190" t="s">
        <v>0</v>
      </c>
      <c r="C9" s="21" t="s">
        <v>11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934.266621344741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  <c r="CQ9" s="21">
        <v>257.50058083991712</v>
      </c>
      <c r="CR9" s="21">
        <v>70.306083406158848</v>
      </c>
      <c r="CS9" s="21">
        <v>58.949220277940078</v>
      </c>
      <c r="CT9" s="21">
        <v>140.88704759400781</v>
      </c>
    </row>
    <row r="10" spans="2:98" x14ac:dyDescent="0.25">
      <c r="B10" s="185"/>
      <c r="C10" s="34" t="s">
        <v>1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v>5.0707469046803524E-2</v>
      </c>
      <c r="AH10" s="23">
        <v>0.10410555023735674</v>
      </c>
      <c r="AI10" s="23">
        <v>0.24415474950151955</v>
      </c>
      <c r="AJ10" s="23">
        <v>0.20667600240925127</v>
      </c>
      <c r="AK10" s="23">
        <v>0.16523267299047073</v>
      </c>
      <c r="AL10" s="23">
        <v>6.2145397004833965E-2</v>
      </c>
      <c r="AM10" s="23">
        <v>5.9272592707559031E-2</v>
      </c>
      <c r="AN10" s="23">
        <v>0.11753434731099024</v>
      </c>
      <c r="AO10" s="23">
        <v>0.29318769986120474</v>
      </c>
      <c r="AP10" s="23">
        <v>0.21035983703807759</v>
      </c>
      <c r="AQ10" s="23">
        <v>0.55929649780963453</v>
      </c>
      <c r="AR10" s="23">
        <v>0.19707038511534999</v>
      </c>
      <c r="AS10" s="23">
        <v>2.3199804774048727</v>
      </c>
      <c r="AT10" s="23">
        <v>5.3595062541881199E-2</v>
      </c>
      <c r="AU10" s="23">
        <v>0.10096713611205535</v>
      </c>
      <c r="AV10" s="23">
        <v>0.29530303707257211</v>
      </c>
      <c r="AW10" s="23">
        <v>0.19726208588081712</v>
      </c>
      <c r="AX10" s="23">
        <v>0.18053896012332032</v>
      </c>
      <c r="AY10" s="23">
        <v>6.6343890176797038E-2</v>
      </c>
      <c r="AZ10" s="23">
        <v>0.12340394388552622</v>
      </c>
      <c r="BA10" s="23">
        <v>0.12527808583722344</v>
      </c>
      <c r="BB10" s="23">
        <v>0.36138627187342764</v>
      </c>
      <c r="BC10" s="23">
        <v>0.31022250225628223</v>
      </c>
      <c r="BD10" s="23">
        <v>0.29454044652299677</v>
      </c>
      <c r="BE10" s="23">
        <v>0.27254012754757317</v>
      </c>
      <c r="BF10" s="23">
        <v>2.4156321694297263</v>
      </c>
      <c r="BG10" s="23">
        <v>0.6012979624721283</v>
      </c>
      <c r="BH10" s="23">
        <v>0.20844685959527445</v>
      </c>
      <c r="BI10" s="23">
        <v>0.33911163455012772</v>
      </c>
      <c r="BJ10" s="23">
        <v>0.29767065375633889</v>
      </c>
      <c r="BK10" s="23">
        <v>0.30107981224303415</v>
      </c>
      <c r="BL10" s="23">
        <v>0.17238129713124289</v>
      </c>
      <c r="BM10" s="23">
        <v>0.27396047772927751</v>
      </c>
      <c r="BN10" s="23">
        <v>0.21262968999000639</v>
      </c>
      <c r="BO10" s="23">
        <v>0.46451798442956788</v>
      </c>
      <c r="BP10" s="23">
        <v>0.23303233663527048</v>
      </c>
      <c r="BQ10" s="23">
        <v>0.46637621781426597</v>
      </c>
      <c r="BR10" s="23">
        <v>0.31608639822547341</v>
      </c>
      <c r="BS10" s="23">
        <v>3.8865913245720085</v>
      </c>
      <c r="BT10" s="23">
        <v>2.6144534426285462E-2</v>
      </c>
      <c r="BU10" s="23">
        <v>0.57933808038434687</v>
      </c>
      <c r="BV10" s="23">
        <v>0.57656184221744533</v>
      </c>
      <c r="BW10" s="23">
        <v>0.29536122935306708</v>
      </c>
      <c r="BX10" s="23">
        <v>0.31726562203380754</v>
      </c>
      <c r="BY10" s="23">
        <v>0.14997288745588055</v>
      </c>
      <c r="BZ10" s="23">
        <v>7.9924628106620529E-2</v>
      </c>
      <c r="CA10" s="23">
        <v>0.35688284869786152</v>
      </c>
      <c r="CB10" s="23">
        <v>0.63154129208081622</v>
      </c>
      <c r="CC10" s="23">
        <v>0.30713831133899777</v>
      </c>
      <c r="CD10" s="23">
        <v>0.46822820049281755</v>
      </c>
      <c r="CE10" s="23">
        <v>0.21219635063760781</v>
      </c>
      <c r="CF10" s="23">
        <v>4.0258146531121906</v>
      </c>
      <c r="CG10" s="23">
        <v>0.10534530852673102</v>
      </c>
      <c r="CH10" s="23">
        <v>0.22897680194481598</v>
      </c>
      <c r="CI10" s="23">
        <v>1.1372398627182863</v>
      </c>
      <c r="CJ10" s="23">
        <v>0.2114346195438935</v>
      </c>
      <c r="CK10" s="23">
        <v>0.32405341745576249</v>
      </c>
      <c r="CL10" s="23">
        <v>0.39102743405808038</v>
      </c>
      <c r="CM10" s="23">
        <v>7.1637615314723638E-2</v>
      </c>
      <c r="CN10" s="23">
        <v>0.30607838696991668</v>
      </c>
      <c r="CO10" s="23">
        <v>0.53748525041439066</v>
      </c>
      <c r="CP10" s="23">
        <v>0.30638749208110455</v>
      </c>
      <c r="CQ10" s="23">
        <v>0.51792892775359201</v>
      </c>
      <c r="CR10" s="23">
        <v>0.14141154274034057</v>
      </c>
      <c r="CS10" s="23">
        <v>9.7860589128344111E-2</v>
      </c>
      <c r="CT10" s="23">
        <v>0.23388417036047082</v>
      </c>
    </row>
    <row r="11" spans="2:98" x14ac:dyDescent="0.25">
      <c r="B11" s="185"/>
      <c r="C11" s="47" t="s">
        <v>3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  <c r="CQ11" s="28">
        <v>203.3363104900001</v>
      </c>
      <c r="CR11" s="28">
        <v>36.338843770000011</v>
      </c>
      <c r="CS11" s="28">
        <v>55.150227980000004</v>
      </c>
      <c r="CT11" s="28">
        <v>101.31808974</v>
      </c>
    </row>
    <row r="12" spans="2:98" x14ac:dyDescent="0.25">
      <c r="B12" s="185"/>
      <c r="C12" s="34" t="s">
        <v>4</v>
      </c>
      <c r="D12" s="23">
        <f t="shared" ref="D12:Q12" si="11">+(D11/D9)*100</f>
        <v>86.716155729304518</v>
      </c>
      <c r="E12" s="23">
        <f t="shared" si="11"/>
        <v>86.465284711379624</v>
      </c>
      <c r="F12" s="23">
        <f t="shared" si="11"/>
        <v>85.730461174505706</v>
      </c>
      <c r="G12" s="23">
        <f t="shared" si="11"/>
        <v>83.706880570518848</v>
      </c>
      <c r="H12" s="23">
        <f t="shared" si="11"/>
        <v>84.723617553551477</v>
      </c>
      <c r="I12" s="23">
        <f t="shared" si="11"/>
        <v>75.214154156036244</v>
      </c>
      <c r="J12" s="23">
        <f t="shared" si="11"/>
        <v>68.35511129635259</v>
      </c>
      <c r="K12" s="23">
        <f t="shared" si="11"/>
        <v>67.529025933497294</v>
      </c>
      <c r="L12" s="23">
        <f t="shared" si="11"/>
        <v>73.726034029245739</v>
      </c>
      <c r="M12" s="23">
        <f t="shared" si="11"/>
        <v>73.783357439728746</v>
      </c>
      <c r="N12" s="23">
        <f t="shared" si="11"/>
        <v>59.115452773454649</v>
      </c>
      <c r="O12" s="23">
        <f t="shared" si="11"/>
        <v>65.558743016842769</v>
      </c>
      <c r="P12" s="23">
        <f t="shared" si="11"/>
        <v>59.749554948985242</v>
      </c>
      <c r="Q12" s="23">
        <f t="shared" si="11"/>
        <v>62.094728169497671</v>
      </c>
      <c r="R12" s="23">
        <f t="shared" ref="R12" si="12">+(R11/R9)*100</f>
        <v>70.621563931048243</v>
      </c>
      <c r="S12" s="88">
        <f t="shared" ref="S12" si="13">+(S11/S9)*100</f>
        <v>73.091462117414252</v>
      </c>
      <c r="T12" s="23">
        <f t="shared" ref="T12:U12" si="14">+(T11/T9)*100</f>
        <v>90.261396732617143</v>
      </c>
      <c r="U12" s="23">
        <f t="shared" si="14"/>
        <v>20.59939333763014</v>
      </c>
      <c r="V12" s="23">
        <f t="shared" ref="V12" si="15">+(V11/V9)*100</f>
        <v>91.828092952436677</v>
      </c>
      <c r="W12" s="23">
        <f t="shared" ref="W12:X12" si="16">+(W11/W9)*100</f>
        <v>92.744112180828196</v>
      </c>
      <c r="X12" s="23">
        <f t="shared" si="16"/>
        <v>44.764828620105028</v>
      </c>
      <c r="Y12" s="23">
        <f t="shared" ref="Y12:Z12" si="17">+(Y11/Y9)*100</f>
        <v>65.770216192780367</v>
      </c>
      <c r="Z12" s="23">
        <f t="shared" si="17"/>
        <v>89.998924477989632</v>
      </c>
      <c r="AA12" s="23">
        <f t="shared" ref="AA12:AB12" si="18">+(AA11/AA9)*100</f>
        <v>92.915289613776508</v>
      </c>
      <c r="AB12" s="23">
        <f t="shared" si="18"/>
        <v>97.193535551719506</v>
      </c>
      <c r="AC12" s="23">
        <f t="shared" ref="AC12:AD12" si="19">+(AC11/AC9)*100</f>
        <v>92.109552099207036</v>
      </c>
      <c r="AD12" s="23">
        <f t="shared" si="19"/>
        <v>84.181191518678204</v>
      </c>
      <c r="AE12" s="23">
        <f t="shared" ref="AE12:AF12" si="20">+(AE11/AE9)*100</f>
        <v>55.744972135806705</v>
      </c>
      <c r="AF12" s="23">
        <f t="shared" si="20"/>
        <v>78.20628922677831</v>
      </c>
      <c r="AG12" s="23">
        <v>88.331968147042488</v>
      </c>
      <c r="AH12" s="23">
        <v>82.48957913046695</v>
      </c>
      <c r="AI12" s="23">
        <v>94.174177826055853</v>
      </c>
      <c r="AJ12" s="23">
        <v>90.80029650158302</v>
      </c>
      <c r="AK12" s="23">
        <v>86.167693933120191</v>
      </c>
      <c r="AL12" s="23">
        <v>58.035543395930404</v>
      </c>
      <c r="AM12" s="23">
        <v>88.306056864393042</v>
      </c>
      <c r="AN12" s="23">
        <v>86.372983807182436</v>
      </c>
      <c r="AO12" s="23">
        <v>80.646037916117422</v>
      </c>
      <c r="AP12" s="23">
        <v>90.715609959561689</v>
      </c>
      <c r="AQ12" s="23">
        <v>32.055934889571638</v>
      </c>
      <c r="AR12" s="23">
        <v>19.874186181071263</v>
      </c>
      <c r="AS12" s="23">
        <v>68.184103210612449</v>
      </c>
      <c r="AT12" s="23">
        <v>87.82273627628696</v>
      </c>
      <c r="AU12" s="23">
        <v>76.026924206604434</v>
      </c>
      <c r="AV12" s="23">
        <v>88.858679002642219</v>
      </c>
      <c r="AW12" s="23">
        <v>88.509751219589859</v>
      </c>
      <c r="AX12" s="23">
        <v>94.495283804891713</v>
      </c>
      <c r="AY12" s="23">
        <v>65.907176625030175</v>
      </c>
      <c r="AZ12" s="23">
        <v>27.809343978241596</v>
      </c>
      <c r="BA12" s="23">
        <v>73.755555941276469</v>
      </c>
      <c r="BB12" s="23">
        <v>84.157020073980206</v>
      </c>
      <c r="BC12" s="23">
        <v>61.457286992068973</v>
      </c>
      <c r="BD12" s="23">
        <v>85.591751623360324</v>
      </c>
      <c r="BE12" s="23">
        <v>29.488587445090076</v>
      </c>
      <c r="BF12" s="23">
        <v>73.811370602870014</v>
      </c>
      <c r="BG12" s="23">
        <v>96.98857290269433</v>
      </c>
      <c r="BH12" s="23">
        <v>57.364620992383038</v>
      </c>
      <c r="BI12" s="23">
        <v>91.846333196861863</v>
      </c>
      <c r="BJ12" s="23">
        <v>72.323519284095511</v>
      </c>
      <c r="BK12" s="23">
        <v>97.0222963514627</v>
      </c>
      <c r="BL12" s="23">
        <v>64.893893026555162</v>
      </c>
      <c r="BM12" s="23">
        <v>75.548660319522497</v>
      </c>
      <c r="BN12" s="23">
        <v>47.789425275995228</v>
      </c>
      <c r="BO12" s="23">
        <v>92.074863871898486</v>
      </c>
      <c r="BP12" s="23">
        <v>92.16917893855306</v>
      </c>
      <c r="BQ12" s="23">
        <v>67.083187031475248</v>
      </c>
      <c r="BR12" s="23">
        <v>46.704534066641038</v>
      </c>
      <c r="BS12" s="23"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  <c r="CQ12" s="23">
        <v>78.965379350507234</v>
      </c>
      <c r="CR12" s="23">
        <v>51.68662796940373</v>
      </c>
      <c r="CS12" s="23">
        <v>93.555483380393866</v>
      </c>
      <c r="CT12" s="23">
        <v>71.914410494261261</v>
      </c>
    </row>
    <row r="13" spans="2:98" x14ac:dyDescent="0.25">
      <c r="B13" s="185"/>
      <c r="C13" s="34" t="s">
        <v>1</v>
      </c>
      <c r="D13" s="23">
        <f t="shared" ref="D13:P13" si="21">+(D11/D124)*100</f>
        <v>2.220438023561377</v>
      </c>
      <c r="E13" s="23">
        <f t="shared" si="21"/>
        <v>2.1257719586049344</v>
      </c>
      <c r="F13" s="23">
        <f t="shared" si="21"/>
        <v>1.9194901476148944</v>
      </c>
      <c r="G13" s="23">
        <f t="shared" si="21"/>
        <v>1.5527903273535344</v>
      </c>
      <c r="H13" s="23">
        <f t="shared" si="21"/>
        <v>1.175533246578919</v>
      </c>
      <c r="I13" s="23">
        <f t="shared" si="21"/>
        <v>1.3861419819685865</v>
      </c>
      <c r="J13" s="23">
        <f t="shared" si="21"/>
        <v>1.0187148659760819</v>
      </c>
      <c r="K13" s="23">
        <f t="shared" si="21"/>
        <v>0.85579995215142812</v>
      </c>
      <c r="L13" s="23">
        <f t="shared" si="21"/>
        <v>0.8742239924363272</v>
      </c>
      <c r="M13" s="23">
        <f t="shared" si="21"/>
        <v>0.70199687470975791</v>
      </c>
      <c r="N13" s="23">
        <f t="shared" si="21"/>
        <v>0.67163724461910046</v>
      </c>
      <c r="O13" s="23">
        <f t="shared" si="21"/>
        <v>0.85566937761656547</v>
      </c>
      <c r="P13" s="23">
        <f t="shared" si="21"/>
        <v>1.0552966266868227</v>
      </c>
      <c r="Q13" s="23">
        <f t="shared" ref="Q13" si="22">+(Q11/Q48)*100</f>
        <v>1.0734848226986009</v>
      </c>
      <c r="R13" s="23">
        <f t="shared" ref="R13" si="23">+(R11/R48)*100</f>
        <v>1.1234632053648339</v>
      </c>
      <c r="S13" s="88">
        <f t="shared" ref="S13" si="24">+(S11/S48)*100</f>
        <v>1.3392703807149193</v>
      </c>
      <c r="T13" s="23">
        <f t="shared" ref="T13:U13" si="25">+(T11/T48)*100</f>
        <v>6.1659899173599444E-2</v>
      </c>
      <c r="U13" s="23">
        <f t="shared" si="25"/>
        <v>3.5920170780838888E-2</v>
      </c>
      <c r="V13" s="23">
        <f t="shared" ref="V13" si="26">+(V11/V48)*100</f>
        <v>0.23780304324448948</v>
      </c>
      <c r="W13" s="23">
        <f t="shared" ref="W13:X13" si="27">+(W11/W48)*100</f>
        <v>0.13823437856618956</v>
      </c>
      <c r="X13" s="23">
        <f t="shared" si="27"/>
        <v>0.13944529336014086</v>
      </c>
      <c r="Y13" s="23">
        <f t="shared" ref="Y13:Z13" si="28">+(Y11/Y48)*100</f>
        <v>3.3629988816474769E-2</v>
      </c>
      <c r="Z13" s="23">
        <f t="shared" si="28"/>
        <v>6.6308418709636746E-2</v>
      </c>
      <c r="AA13" s="23">
        <f t="shared" ref="AA13:AB13" si="29">+(AA11/AA48)*100</f>
        <v>0.13183517675710194</v>
      </c>
      <c r="AB13" s="23">
        <f t="shared" si="29"/>
        <v>0.24387059101048966</v>
      </c>
      <c r="AC13" s="23">
        <f t="shared" ref="AC13:AD13" si="30">+(AC11/AC48)*100</f>
        <v>0.20557511586650487</v>
      </c>
      <c r="AD13" s="23">
        <f t="shared" si="30"/>
        <v>0.12375644014748129</v>
      </c>
      <c r="AE13" s="23">
        <f t="shared" ref="AE13:AF13" si="31">+(AE11/AE48)*100</f>
        <v>3.6772606050427578E-2</v>
      </c>
      <c r="AF13" s="23">
        <f t="shared" si="31"/>
        <v>1.6181199827968511</v>
      </c>
      <c r="AG13" s="23">
        <v>4.4790905406593917E-2</v>
      </c>
      <c r="AH13" s="23">
        <v>8.5876230242252397E-2</v>
      </c>
      <c r="AI13" s="23">
        <v>0.22993072796632227</v>
      </c>
      <c r="AJ13" s="23">
        <v>0.18766242298521904</v>
      </c>
      <c r="AK13" s="23">
        <v>0.14237718393994217</v>
      </c>
      <c r="AL13" s="23">
        <v>3.6066418847313646E-2</v>
      </c>
      <c r="AM13" s="23">
        <v>5.2341289421337173E-2</v>
      </c>
      <c r="AN13" s="23">
        <v>0.10151792277079917</v>
      </c>
      <c r="AO13" s="23">
        <v>0.23644426359545972</v>
      </c>
      <c r="AP13" s="23">
        <v>0.19082920927903205</v>
      </c>
      <c r="AQ13" s="23">
        <v>0.17928772117751091</v>
      </c>
      <c r="AR13" s="23">
        <v>3.9166135245578812E-2</v>
      </c>
      <c r="AS13" s="23">
        <v>1.5818578831797978</v>
      </c>
      <c r="AT13" s="23">
        <v>4.7068650433267384E-2</v>
      </c>
      <c r="AU13" s="23">
        <v>7.6762208045491484E-2</v>
      </c>
      <c r="AV13" s="23">
        <v>0.26240237779737036</v>
      </c>
      <c r="AW13" s="23">
        <v>0.17459618146368491</v>
      </c>
      <c r="AX13" s="23">
        <v>0.17060080274693185</v>
      </c>
      <c r="AY13" s="23">
        <v>4.3725384878737665E-2</v>
      </c>
      <c r="AZ13" s="23">
        <v>3.4317827237842227E-2</v>
      </c>
      <c r="BA13" s="23">
        <v>9.2399548681833685E-2</v>
      </c>
      <c r="BB13" s="23">
        <v>0.30413191736512912</v>
      </c>
      <c r="BC13" s="23">
        <v>0.19065433352562103</v>
      </c>
      <c r="BD13" s="23">
        <v>0.25210232741829985</v>
      </c>
      <c r="BE13" s="23">
        <v>8.0368233834826136E-2</v>
      </c>
      <c r="BF13" s="23">
        <v>1.7830112129799247</v>
      </c>
      <c r="BG13" s="23">
        <v>0.58319031269469579</v>
      </c>
      <c r="BH13" s="23">
        <v>0.11957475097735402</v>
      </c>
      <c r="BI13" s="23">
        <v>0.31146160177823484</v>
      </c>
      <c r="BJ13" s="23">
        <v>0.21528589267255888</v>
      </c>
      <c r="BK13" s="23">
        <v>0.29211454768886408</v>
      </c>
      <c r="BL13" s="23">
        <v>0.11186493455813697</v>
      </c>
      <c r="BM13" s="23">
        <v>0.20697347072943295</v>
      </c>
      <c r="BN13" s="23">
        <v>0.10161450681235441</v>
      </c>
      <c r="BO13" s="23">
        <v>0.4277043018240112</v>
      </c>
      <c r="BP13" s="23">
        <v>0.21478399133805379</v>
      </c>
      <c r="BQ13" s="23">
        <v>0.31286003046666438</v>
      </c>
      <c r="BR13" s="23">
        <v>0.14762667953923489</v>
      </c>
      <c r="BS13" s="23">
        <v>3.0450550210795977</v>
      </c>
      <c r="BT13" s="23">
        <v>2.3327732153741121E-2</v>
      </c>
      <c r="BU13" s="23">
        <v>0.39465891067742537</v>
      </c>
      <c r="BV13" s="23">
        <v>0.52104217500993566</v>
      </c>
      <c r="BW13" s="23">
        <v>0.21485280405238766</v>
      </c>
      <c r="BX13" s="23">
        <v>0.30642438767933533</v>
      </c>
      <c r="BY13" s="23">
        <v>0.13195271748188137</v>
      </c>
      <c r="BZ13" s="23">
        <v>7.5646723900652732E-2</v>
      </c>
      <c r="CA13" s="23">
        <v>0.14723905877216337</v>
      </c>
      <c r="CB13" s="23">
        <v>0.54166670916880888</v>
      </c>
      <c r="CC13" s="23">
        <v>0.21796111354472453</v>
      </c>
      <c r="CD13" s="23">
        <v>0.45519164621812502</v>
      </c>
      <c r="CE13" s="23">
        <v>8.8275814725531268E-2</v>
      </c>
      <c r="CF13" s="23">
        <v>3.1379278266019632</v>
      </c>
      <c r="CG13" s="23">
        <v>4.9262472562836869E-2</v>
      </c>
      <c r="CH13" s="23">
        <v>0.14381490978212222</v>
      </c>
      <c r="CI13" s="23">
        <v>1.0832534528754223</v>
      </c>
      <c r="CJ13" s="23">
        <v>0.19404626769266059</v>
      </c>
      <c r="CK13" s="23">
        <v>0.31152155313987973</v>
      </c>
      <c r="CL13" s="23">
        <v>0.12927969416610383</v>
      </c>
      <c r="CM13" s="23">
        <v>6.7014816188340098E-2</v>
      </c>
      <c r="CN13" s="23">
        <v>0.2384101410289266</v>
      </c>
      <c r="CO13" s="23">
        <v>0.49694915947354823</v>
      </c>
      <c r="CP13" s="23">
        <v>0.20877466058770328</v>
      </c>
      <c r="CQ13" s="23">
        <v>0.40898454256663846</v>
      </c>
      <c r="CR13" s="23">
        <v>7.3090858001994177E-2</v>
      </c>
      <c r="CS13" s="23">
        <v>9.1553947197923508E-2</v>
      </c>
      <c r="CT13" s="23">
        <v>0.16819642235412632</v>
      </c>
    </row>
    <row r="14" spans="2:98" x14ac:dyDescent="0.25">
      <c r="B14" s="185"/>
      <c r="C14" s="48" t="s">
        <v>8</v>
      </c>
      <c r="D14" s="31">
        <f>+D11-D17-D23</f>
        <v>205.64096426</v>
      </c>
      <c r="E14" s="31">
        <f t="shared" ref="E14:P14" si="32">+E11-E17-E23</f>
        <v>202.47574355</v>
      </c>
      <c r="F14" s="31">
        <f t="shared" si="32"/>
        <v>211.8913050000001</v>
      </c>
      <c r="G14" s="31">
        <f t="shared" si="32"/>
        <v>229.00218338000019</v>
      </c>
      <c r="H14" s="31">
        <f t="shared" si="32"/>
        <v>245.88149395000011</v>
      </c>
      <c r="I14" s="31">
        <f t="shared" si="32"/>
        <v>258.0620231499999</v>
      </c>
      <c r="J14" s="31">
        <f t="shared" si="32"/>
        <v>262.65584500000028</v>
      </c>
      <c r="K14" s="31">
        <f t="shared" si="32"/>
        <v>259.58576901999965</v>
      </c>
      <c r="L14" s="31">
        <f t="shared" si="32"/>
        <v>249.64421799000013</v>
      </c>
      <c r="M14" s="31">
        <f t="shared" si="32"/>
        <v>228.05354578999993</v>
      </c>
      <c r="N14" s="31">
        <f t="shared" si="32"/>
        <v>227.5336522799999</v>
      </c>
      <c r="O14" s="31">
        <f t="shared" si="32"/>
        <v>297.17619117000015</v>
      </c>
      <c r="P14" s="31">
        <f t="shared" si="3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  <c r="CQ14" s="31">
        <v>166.11435774000009</v>
      </c>
      <c r="CR14" s="31">
        <v>26.704796770000002</v>
      </c>
      <c r="CS14" s="31">
        <v>1.4332279800000001</v>
      </c>
      <c r="CT14" s="31">
        <v>4.4638555899999997</v>
      </c>
    </row>
    <row r="15" spans="2:98" x14ac:dyDescent="0.25">
      <c r="B15" s="185"/>
      <c r="C15" s="34" t="s">
        <v>9</v>
      </c>
      <c r="D15" s="23">
        <f>+(D14/D9)*100</f>
        <v>83.169494824912761</v>
      </c>
      <c r="E15" s="23">
        <f t="shared" ref="E15:Q15" si="33">+(E14/E9)*100</f>
        <v>76.372732600061838</v>
      </c>
      <c r="F15" s="23">
        <f t="shared" si="33"/>
        <v>70.365294893590374</v>
      </c>
      <c r="G15" s="23">
        <f t="shared" si="33"/>
        <v>68.921967054119136</v>
      </c>
      <c r="H15" s="23">
        <f t="shared" si="33"/>
        <v>71.986931422414898</v>
      </c>
      <c r="I15" s="23">
        <f t="shared" si="33"/>
        <v>62.538426797242494</v>
      </c>
      <c r="J15" s="23">
        <f t="shared" si="33"/>
        <v>64.711332179200539</v>
      </c>
      <c r="K15" s="23">
        <f t="shared" si="33"/>
        <v>60.559929502698949</v>
      </c>
      <c r="L15" s="23">
        <f t="shared" si="33"/>
        <v>63.031936959119776</v>
      </c>
      <c r="M15" s="23">
        <f t="shared" si="33"/>
        <v>62.366958819336347</v>
      </c>
      <c r="N15" s="23">
        <f t="shared" si="33"/>
        <v>49.960726953927384</v>
      </c>
      <c r="O15" s="23">
        <f t="shared" si="33"/>
        <v>62.66756747594502</v>
      </c>
      <c r="P15" s="23">
        <f t="shared" si="33"/>
        <v>53.346055939517576</v>
      </c>
      <c r="Q15" s="23">
        <f t="shared" si="33"/>
        <v>37.714603128354682</v>
      </c>
      <c r="R15" s="23">
        <f t="shared" ref="R15" si="34">+(R14/R9)*100</f>
        <v>45.068530620957674</v>
      </c>
      <c r="S15" s="88">
        <f t="shared" ref="S15" si="35">+(S14/S9)*100</f>
        <v>45.13233294019399</v>
      </c>
      <c r="T15" s="23">
        <f t="shared" ref="T15:U15" si="36">+(T14/T9)*100</f>
        <v>17.699373420156608</v>
      </c>
      <c r="U15" s="23">
        <f t="shared" si="36"/>
        <v>20.59939333763014</v>
      </c>
      <c r="V15" s="23">
        <f t="shared" ref="V15" si="37">+(V14/V9)*100</f>
        <v>36.39167941057805</v>
      </c>
      <c r="W15" s="23">
        <f t="shared" ref="W15:X15" si="38">+(W14/W9)*100</f>
        <v>65.08773157817177</v>
      </c>
      <c r="X15" s="23">
        <f t="shared" si="38"/>
        <v>40.776452080414529</v>
      </c>
      <c r="Y15" s="23">
        <f t="shared" ref="Y15:Z15" si="39">+(Y14/Y9)*100</f>
        <v>65.770216192780353</v>
      </c>
      <c r="Z15" s="23">
        <f t="shared" si="39"/>
        <v>22.720038308012111</v>
      </c>
      <c r="AA15" s="23">
        <f t="shared" ref="AA15:AB15" si="40">+(AA14/AA9)*100</f>
        <v>33.842222679305543</v>
      </c>
      <c r="AB15" s="23">
        <f t="shared" si="40"/>
        <v>39.977874696063395</v>
      </c>
      <c r="AC15" s="23">
        <f t="shared" ref="AC15:AD15" si="41">+(AC14/AC9)*100</f>
        <v>43.164920915312841</v>
      </c>
      <c r="AD15" s="23">
        <f t="shared" si="41"/>
        <v>70.659878022382998</v>
      </c>
      <c r="AE15" s="23">
        <f t="shared" ref="AE15:AF15" si="42">+(AE14/AE9)*100</f>
        <v>55.744972135806705</v>
      </c>
      <c r="AF15" s="23">
        <f t="shared" si="42"/>
        <v>42.363275651617926</v>
      </c>
      <c r="AG15" s="23">
        <v>0</v>
      </c>
      <c r="AH15" s="23">
        <v>9.7384978140993841</v>
      </c>
      <c r="AI15" s="23">
        <v>34.840524164939012</v>
      </c>
      <c r="AJ15" s="23">
        <v>43.040707851866877</v>
      </c>
      <c r="AK15" s="23">
        <v>72.459705247258782</v>
      </c>
      <c r="AL15" s="23">
        <v>58.035543395930404</v>
      </c>
      <c r="AM15" s="23">
        <v>10.236562496138546</v>
      </c>
      <c r="AN15" s="23">
        <v>21.934021715843809</v>
      </c>
      <c r="AO15" s="23">
        <v>31.235392948753976</v>
      </c>
      <c r="AP15" s="23">
        <v>43.792390214687735</v>
      </c>
      <c r="AQ15" s="23">
        <v>26.755043333070343</v>
      </c>
      <c r="AR15" s="23">
        <v>19.874186181071263</v>
      </c>
      <c r="AS15" s="23">
        <v>34.447640471921012</v>
      </c>
      <c r="AT15" s="23">
        <v>2.9070092209830629E-3</v>
      </c>
      <c r="AU15" s="23">
        <v>4.0709656600262081</v>
      </c>
      <c r="AV15" s="23">
        <v>41.800857308071123</v>
      </c>
      <c r="AW15" s="23">
        <v>42.709831795152382</v>
      </c>
      <c r="AX15" s="23">
        <v>74.867419004943727</v>
      </c>
      <c r="AY15" s="23">
        <v>37.081896090970361</v>
      </c>
      <c r="AZ15" s="23">
        <v>1.3429017276180466</v>
      </c>
      <c r="BA15" s="23">
        <v>15.763074558015269</v>
      </c>
      <c r="BB15" s="23">
        <v>45.704210031175165</v>
      </c>
      <c r="BC15" s="23">
        <v>32.334358857815836</v>
      </c>
      <c r="BD15" s="23">
        <v>72.000228640994195</v>
      </c>
      <c r="BE15" s="23">
        <v>21.068331982848516</v>
      </c>
      <c r="BF15" s="23">
        <v>40.644465214549932</v>
      </c>
      <c r="BG15" s="23">
        <v>0.23101568336827433</v>
      </c>
      <c r="BH15" s="23">
        <v>23.489221211563919</v>
      </c>
      <c r="BI15" s="23">
        <v>52.018192912226688</v>
      </c>
      <c r="BJ15" s="23">
        <v>42.824654798603987</v>
      </c>
      <c r="BK15" s="23">
        <v>84.23547582297472</v>
      </c>
      <c r="BL15" s="23">
        <v>51.95495708399055</v>
      </c>
      <c r="BM15" s="23">
        <v>8.5093383521271111</v>
      </c>
      <c r="BN15" s="23">
        <v>14.580419035248363</v>
      </c>
      <c r="BO15" s="23">
        <v>62.999163456122041</v>
      </c>
      <c r="BP15" s="23">
        <v>56.233109343915288</v>
      </c>
      <c r="BQ15" s="23">
        <v>58.783007009605946</v>
      </c>
      <c r="BR15" s="23">
        <v>39.648138809524269</v>
      </c>
      <c r="BS15" s="23"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  <c r="CQ15" s="23">
        <v>64.510284675151865</v>
      </c>
      <c r="CR15" s="23">
        <v>37.983621724063568</v>
      </c>
      <c r="CS15" s="23">
        <v>2.4312925145446602</v>
      </c>
      <c r="CT15" s="23">
        <v>3.1683931675986488</v>
      </c>
    </row>
    <row r="16" spans="2:98" x14ac:dyDescent="0.25">
      <c r="B16" s="185"/>
      <c r="C16" s="34" t="s">
        <v>10</v>
      </c>
      <c r="D16" s="23">
        <f t="shared" ref="D16:P16" si="43">+(D14/D124)*100</f>
        <v>2.129622873113826</v>
      </c>
      <c r="E16" s="23">
        <f t="shared" si="43"/>
        <v>1.8776438880085879</v>
      </c>
      <c r="F16" s="23">
        <f t="shared" si="43"/>
        <v>1.5754667411310836</v>
      </c>
      <c r="G16" s="23">
        <f t="shared" si="43"/>
        <v>1.2785252903272992</v>
      </c>
      <c r="H16" s="23">
        <f t="shared" si="43"/>
        <v>0.99881277086353759</v>
      </c>
      <c r="I16" s="23">
        <f t="shared" si="43"/>
        <v>1.1525375754421097</v>
      </c>
      <c r="J16" s="23">
        <f t="shared" si="43"/>
        <v>0.96441063203397348</v>
      </c>
      <c r="K16" s="23">
        <f t="shared" si="43"/>
        <v>0.76748011768662461</v>
      </c>
      <c r="L16" s="23">
        <f t="shared" si="43"/>
        <v>0.74741619164727957</v>
      </c>
      <c r="M16" s="23">
        <f t="shared" si="43"/>
        <v>0.59337785234414031</v>
      </c>
      <c r="N16" s="23">
        <f t="shared" si="43"/>
        <v>0.56762628748013</v>
      </c>
      <c r="O16" s="23">
        <f t="shared" si="43"/>
        <v>0.81793390158669954</v>
      </c>
      <c r="P16" s="23">
        <f t="shared" si="43"/>
        <v>0.94219802855578494</v>
      </c>
      <c r="Q16" s="23">
        <f t="shared" ref="Q16" si="44">+(Q14/Q48)*100</f>
        <v>0.65200469099207004</v>
      </c>
      <c r="R16" s="23">
        <f t="shared" ref="R16" si="45">+(R14/R48)*100</f>
        <v>0.71695999145445044</v>
      </c>
      <c r="S16" s="88">
        <f t="shared" ref="S16" si="46">+(S14/S48)*100</f>
        <v>0.82696931992232026</v>
      </c>
      <c r="T16" s="23">
        <f t="shared" ref="T16:U16" si="47">+(T14/T48)*100</f>
        <v>1.2090900651090541E-2</v>
      </c>
      <c r="U16" s="23">
        <f t="shared" si="47"/>
        <v>3.5920170780838888E-2</v>
      </c>
      <c r="V16" s="23">
        <f t="shared" ref="V16" si="48">+(V14/V48)*100</f>
        <v>9.4241879956014615E-2</v>
      </c>
      <c r="W16" s="23">
        <f t="shared" ref="W16:X16" si="49">+(W14/W48)*100</f>
        <v>9.7012758173250765E-2</v>
      </c>
      <c r="X16" s="23">
        <f t="shared" si="49"/>
        <v>0.12702124631803827</v>
      </c>
      <c r="Y16" s="23">
        <f t="shared" ref="Y16:Z16" si="50">+(Y14/Y48)*100</f>
        <v>3.3629988816474762E-2</v>
      </c>
      <c r="Z16" s="23">
        <f t="shared" si="50"/>
        <v>1.6739420187127846E-2</v>
      </c>
      <c r="AA16" s="23">
        <f t="shared" ref="AA16:AB16" si="51">+(AA14/AA48)*100</f>
        <v>4.8017881958126431E-2</v>
      </c>
      <c r="AB16" s="23">
        <f t="shared" si="51"/>
        <v>0.10030942772201473</v>
      </c>
      <c r="AC16" s="23">
        <f t="shared" ref="AC16:AD16" si="52">+(AC14/AC48)*100</f>
        <v>9.6337821825217065E-2</v>
      </c>
      <c r="AD16" s="23">
        <f t="shared" si="52"/>
        <v>0.10387848885894074</v>
      </c>
      <c r="AE16" s="23">
        <f t="shared" ref="AE16:AF16" si="53">+(AE14/AE48)*100</f>
        <v>3.6772606050427578E-2</v>
      </c>
      <c r="AF16" s="23">
        <f t="shared" si="53"/>
        <v>0.87651343065057108</v>
      </c>
      <c r="AG16" s="23">
        <v>0</v>
      </c>
      <c r="AH16" s="23">
        <v>1.0138316734221121E-2</v>
      </c>
      <c r="AI16" s="23">
        <v>8.5064794499923227E-2</v>
      </c>
      <c r="AJ16" s="23">
        <v>8.89548143968832E-2</v>
      </c>
      <c r="AK16" s="23">
        <v>0.11972710782106205</v>
      </c>
      <c r="AL16" s="23">
        <v>3.6066418847313646E-2</v>
      </c>
      <c r="AM16" s="23">
        <v>6.0674759955909397E-3</v>
      </c>
      <c r="AN16" s="23">
        <v>2.5780009262767883E-2</v>
      </c>
      <c r="AO16" s="23">
        <v>9.157833012906072E-2</v>
      </c>
      <c r="AP16" s="23">
        <v>9.2121600690696165E-2</v>
      </c>
      <c r="AQ16" s="23">
        <v>0.14964002034931254</v>
      </c>
      <c r="AR16" s="23">
        <v>3.9166135245578812E-2</v>
      </c>
      <c r="AS16" s="23">
        <v>0.799178533875187</v>
      </c>
      <c r="AT16" s="23">
        <v>1.5580134100841261E-6</v>
      </c>
      <c r="AU16" s="23">
        <v>4.1103374390336943E-3</v>
      </c>
      <c r="AV16" s="23">
        <v>0.12343920115310623</v>
      </c>
      <c r="AW16" s="23">
        <v>8.4250305075306023E-2</v>
      </c>
      <c r="AX16" s="23">
        <v>0.13516485974269452</v>
      </c>
      <c r="AY16" s="23">
        <v>2.4601572418067374E-2</v>
      </c>
      <c r="AZ16" s="23">
        <v>1.6571936943875364E-3</v>
      </c>
      <c r="BA16" s="23">
        <v>1.9747678075375898E-2</v>
      </c>
      <c r="BB16" s="23">
        <v>0.16516874072086507</v>
      </c>
      <c r="BC16" s="23">
        <v>0.10030845713724214</v>
      </c>
      <c r="BD16" s="23">
        <v>0.21206979493676292</v>
      </c>
      <c r="BE16" s="23">
        <v>5.7419658858201494E-2</v>
      </c>
      <c r="BF16" s="23">
        <v>0.98182077681534308</v>
      </c>
      <c r="BG16" s="23">
        <v>1.3890925970844971E-3</v>
      </c>
      <c r="BH16" s="23">
        <v>4.8962543958892067E-2</v>
      </c>
      <c r="BI16" s="23">
        <v>0.17639974424809063</v>
      </c>
      <c r="BJ16" s="23">
        <v>0.12747642990789984</v>
      </c>
      <c r="BK16" s="23">
        <v>0.25361601244983872</v>
      </c>
      <c r="BL16" s="23">
        <v>8.9560628945363471E-2</v>
      </c>
      <c r="BM16" s="23">
        <v>2.3312224001088063E-2</v>
      </c>
      <c r="BN16" s="23">
        <v>3.1002299793892477E-2</v>
      </c>
      <c r="BO16" s="23">
        <v>0.29264244429386699</v>
      </c>
      <c r="BP16" s="23">
        <v>0.13104132866679241</v>
      </c>
      <c r="BQ16" s="23">
        <v>0.27414996480889509</v>
      </c>
      <c r="BR16" s="23">
        <v>0.12532237392646137</v>
      </c>
      <c r="BS16" s="23">
        <v>1.5748750875981654</v>
      </c>
      <c r="BT16" s="23">
        <v>5.1569687712297784E-3</v>
      </c>
      <c r="BU16" s="23">
        <v>7.2862973940922239E-3</v>
      </c>
      <c r="BV16" s="23">
        <v>0.39203535858597699</v>
      </c>
      <c r="BW16" s="23">
        <v>0.14176391027045293</v>
      </c>
      <c r="BX16" s="23">
        <v>0.2694497567554518</v>
      </c>
      <c r="BY16" s="23">
        <v>0.11064834989602358</v>
      </c>
      <c r="BZ16" s="23">
        <v>2.4305527180223635E-2</v>
      </c>
      <c r="CA16" s="23">
        <v>5.4235049675469705E-3</v>
      </c>
      <c r="CB16" s="23">
        <v>0.41265989274485021</v>
      </c>
      <c r="CC16" s="23">
        <v>0.14487221976278972</v>
      </c>
      <c r="CD16" s="23">
        <v>0.3691829629435564</v>
      </c>
      <c r="CE16" s="23">
        <v>6.6971447139673485E-2</v>
      </c>
      <c r="CF16" s="23">
        <v>1.9620666238658226</v>
      </c>
      <c r="CG16" s="23">
        <v>2.564496673102116E-3</v>
      </c>
      <c r="CH16" s="23">
        <v>4.5457043304251831E-3</v>
      </c>
      <c r="CI16" s="23">
        <v>0.36250283754011781</v>
      </c>
      <c r="CJ16" s="23">
        <v>0.14235099290352266</v>
      </c>
      <c r="CK16" s="23">
        <v>0.2351474868073378</v>
      </c>
      <c r="CL16" s="23">
        <v>0.10990206163276309</v>
      </c>
      <c r="CM16" s="23">
        <v>2.0316840298605345E-2</v>
      </c>
      <c r="CN16" s="23">
        <v>1.2976971481129867E-2</v>
      </c>
      <c r="CO16" s="23">
        <v>0.38433624540289024</v>
      </c>
      <c r="CP16" s="23">
        <v>0.15235266644029868</v>
      </c>
      <c r="CQ16" s="23">
        <v>0.33411742570880387</v>
      </c>
      <c r="CR16" s="23">
        <v>5.3713225468653439E-2</v>
      </c>
      <c r="CS16" s="23">
        <v>2.3792771781667357E-3</v>
      </c>
      <c r="CT16" s="23">
        <v>7.4103700737959419E-3</v>
      </c>
    </row>
    <row r="17" spans="2:98" x14ac:dyDescent="0.25">
      <c r="B17" s="185"/>
      <c r="C17" s="48" t="s">
        <v>99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</row>
    <row r="18" spans="2:98" x14ac:dyDescent="0.25">
      <c r="B18" s="185"/>
      <c r="C18" s="34" t="s">
        <v>9</v>
      </c>
      <c r="D18" s="23">
        <f>+(D17/D9)*100</f>
        <v>3.5466609043917607</v>
      </c>
      <c r="E18" s="23">
        <f t="shared" ref="E18:Q18" si="54">+(E17/E9)*100</f>
        <v>10.092552111317785</v>
      </c>
      <c r="F18" s="23">
        <f t="shared" si="54"/>
        <v>15.365166280915318</v>
      </c>
      <c r="G18" s="23">
        <f t="shared" si="54"/>
        <v>14.784913516399708</v>
      </c>
      <c r="H18" s="23">
        <f t="shared" si="54"/>
        <v>12.736686131136571</v>
      </c>
      <c r="I18" s="23">
        <f t="shared" si="54"/>
        <v>12.675727358793749</v>
      </c>
      <c r="J18" s="23">
        <f t="shared" si="54"/>
        <v>3.6437791171520453</v>
      </c>
      <c r="K18" s="23">
        <f t="shared" si="54"/>
        <v>6.969096430798345</v>
      </c>
      <c r="L18" s="23">
        <f t="shared" si="54"/>
        <v>10.694097070125959</v>
      </c>
      <c r="M18" s="23">
        <f t="shared" si="54"/>
        <v>11.416398620392401</v>
      </c>
      <c r="N18" s="23">
        <f t="shared" si="54"/>
        <v>9.1547258195272612</v>
      </c>
      <c r="O18" s="23">
        <f t="shared" si="54"/>
        <v>2.8911755408977498</v>
      </c>
      <c r="P18" s="23">
        <f t="shared" si="54"/>
        <v>6.4034990094676685</v>
      </c>
      <c r="Q18" s="23">
        <f t="shared" si="54"/>
        <v>3.9959797805510275</v>
      </c>
      <c r="R18" s="23">
        <v>0</v>
      </c>
      <c r="S18" s="88">
        <f t="shared" ref="S18" si="55">+(S17/S9)*100</f>
        <v>1.8521404240405055</v>
      </c>
      <c r="T18" s="23">
        <f t="shared" ref="T18:U18" si="56">+(T17/T9)*100</f>
        <v>0</v>
      </c>
      <c r="U18" s="23">
        <f t="shared" si="56"/>
        <v>0</v>
      </c>
      <c r="V18" s="23">
        <f t="shared" ref="V18" si="57">+(V17/V9)*100</f>
        <v>0</v>
      </c>
      <c r="W18" s="23">
        <f t="shared" ref="W18:X18" si="58">+(W17/W9)*100</f>
        <v>0</v>
      </c>
      <c r="X18" s="23">
        <f t="shared" si="58"/>
        <v>0</v>
      </c>
      <c r="Y18" s="23">
        <f t="shared" ref="Y18:Z18" si="59">+(Y17/Y9)*100</f>
        <v>0</v>
      </c>
      <c r="Z18" s="23">
        <f t="shared" si="59"/>
        <v>0</v>
      </c>
      <c r="AA18" s="23">
        <f t="shared" ref="AA18:AB18" si="60">+(AA17/AA9)*100</f>
        <v>0</v>
      </c>
      <c r="AB18" s="23">
        <f t="shared" si="60"/>
        <v>0</v>
      </c>
      <c r="AC18" s="23">
        <f t="shared" ref="AC18:AD18" si="61">+(AC17/AC9)*100</f>
        <v>0</v>
      </c>
      <c r="AD18" s="23">
        <f t="shared" si="61"/>
        <v>0</v>
      </c>
      <c r="AE18" s="23">
        <f t="shared" ref="AE18:AF18" si="62">+(AE17/AE9)*100</f>
        <v>0</v>
      </c>
      <c r="AF18" s="23">
        <f t="shared" si="62"/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  <c r="CR18" s="23">
        <v>0</v>
      </c>
      <c r="CS18" s="23">
        <v>0</v>
      </c>
      <c r="CT18" s="23">
        <v>0</v>
      </c>
    </row>
    <row r="19" spans="2:98" x14ac:dyDescent="0.25">
      <c r="B19" s="185"/>
      <c r="C19" s="34" t="s">
        <v>10</v>
      </c>
      <c r="D19" s="23">
        <f t="shared" ref="D19:P19" si="63">+(D17/D124)*100</f>
        <v>9.0815150447550952E-2</v>
      </c>
      <c r="E19" s="23">
        <f t="shared" si="63"/>
        <v>0.24812807059634615</v>
      </c>
      <c r="F19" s="23">
        <f t="shared" si="63"/>
        <v>0.34402340648381086</v>
      </c>
      <c r="G19" s="23">
        <f t="shared" si="63"/>
        <v>0.27426503702623517</v>
      </c>
      <c r="H19" s="23">
        <f t="shared" si="63"/>
        <v>0.17672047571538152</v>
      </c>
      <c r="I19" s="23">
        <f t="shared" si="63"/>
        <v>0.23360440652647704</v>
      </c>
      <c r="J19" s="23">
        <f t="shared" si="63"/>
        <v>5.4304233942108475E-2</v>
      </c>
      <c r="K19" s="23">
        <f t="shared" si="63"/>
        <v>8.8319834464803626E-2</v>
      </c>
      <c r="L19" s="23">
        <f t="shared" si="63"/>
        <v>0.12680780078904774</v>
      </c>
      <c r="M19" s="23">
        <f t="shared" si="63"/>
        <v>0.10861902236561764</v>
      </c>
      <c r="N19" s="23">
        <f t="shared" si="63"/>
        <v>0.1040109571389705</v>
      </c>
      <c r="O19" s="23">
        <f t="shared" si="63"/>
        <v>3.7735476029865989E-2</v>
      </c>
      <c r="P19" s="23">
        <f t="shared" si="63"/>
        <v>0.11309859813103777</v>
      </c>
      <c r="Q19" s="23">
        <f t="shared" ref="Q19" si="64">(Q17/Q48)*100</f>
        <v>6.9081929701387629E-2</v>
      </c>
      <c r="R19" s="23">
        <v>0</v>
      </c>
      <c r="S19" s="88">
        <f t="shared" ref="S19" si="65">(S17/S48)*100</f>
        <v>3.3937162275636423E-2</v>
      </c>
      <c r="T19" s="23">
        <f t="shared" ref="T19:U19" si="66">(T17/T48)*100</f>
        <v>0</v>
      </c>
      <c r="U19" s="23">
        <f t="shared" si="66"/>
        <v>0</v>
      </c>
      <c r="V19" s="23">
        <f t="shared" ref="V19" si="67">(V17/V48)*100</f>
        <v>0</v>
      </c>
      <c r="W19" s="23">
        <f t="shared" ref="W19:X19" si="68">(W17/W48)*100</f>
        <v>0</v>
      </c>
      <c r="X19" s="23">
        <f t="shared" si="68"/>
        <v>0</v>
      </c>
      <c r="Y19" s="23">
        <f t="shared" ref="Y19:Z19" si="69">(Y17/Y48)*100</f>
        <v>0</v>
      </c>
      <c r="Z19" s="23">
        <f t="shared" si="69"/>
        <v>0</v>
      </c>
      <c r="AA19" s="23">
        <f t="shared" ref="AA19:AB19" si="70">(AA17/AA48)*100</f>
        <v>0</v>
      </c>
      <c r="AB19" s="23">
        <f t="shared" si="70"/>
        <v>0</v>
      </c>
      <c r="AC19" s="23">
        <f t="shared" ref="AC19:AD19" si="71">(AC17/AC48)*100</f>
        <v>0</v>
      </c>
      <c r="AD19" s="23">
        <f t="shared" si="71"/>
        <v>0</v>
      </c>
      <c r="AE19" s="23">
        <f t="shared" ref="AE19:AF19" si="72">(AE17/AE48)*100</f>
        <v>0</v>
      </c>
      <c r="AF19" s="23">
        <f t="shared" si="72"/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23">
        <v>0</v>
      </c>
      <c r="CT19" s="23">
        <v>0</v>
      </c>
    </row>
    <row r="20" spans="2:98" x14ac:dyDescent="0.25">
      <c r="B20" s="185"/>
      <c r="C20" s="48" t="s">
        <v>100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  <c r="CQ20" s="31">
        <v>0</v>
      </c>
      <c r="CR20" s="31">
        <v>9.6340470000000007</v>
      </c>
      <c r="CS20" s="31">
        <v>53.716999999999999</v>
      </c>
      <c r="CT20" s="31">
        <v>96.854234149999996</v>
      </c>
    </row>
    <row r="21" spans="2:98" x14ac:dyDescent="0.25">
      <c r="B21" s="185"/>
      <c r="C21" s="34" t="s">
        <v>9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73">+(M20/M9)*100</f>
        <v>3.1620554675023929</v>
      </c>
      <c r="N21" s="23">
        <f t="shared" si="73"/>
        <v>5.0776744417033415</v>
      </c>
      <c r="O21" s="23">
        <f t="shared" si="73"/>
        <v>19.105439069554166</v>
      </c>
      <c r="P21" s="23">
        <f t="shared" si="73"/>
        <v>17.63670775055569</v>
      </c>
      <c r="Q21" s="23">
        <f t="shared" si="73"/>
        <v>24.380125041142978</v>
      </c>
      <c r="R21" s="23">
        <f t="shared" si="73"/>
        <v>21.40640979138481</v>
      </c>
      <c r="S21" s="88">
        <f t="shared" ref="S21:T21" si="74">+(S20/S9)*100</f>
        <v>25.99121739502942</v>
      </c>
      <c r="T21" s="23">
        <f t="shared" si="74"/>
        <v>72.562023312460539</v>
      </c>
      <c r="U21" s="23">
        <f t="shared" ref="U21:V21" si="75">+(U20/U9)*100</f>
        <v>0</v>
      </c>
      <c r="V21" s="23">
        <f t="shared" si="75"/>
        <v>55.436413541858606</v>
      </c>
      <c r="W21" s="23">
        <f t="shared" ref="W21:X21" si="76">+(W20/W9)*100</f>
        <v>27.656380602656427</v>
      </c>
      <c r="X21" s="23">
        <f t="shared" si="76"/>
        <v>0</v>
      </c>
      <c r="Y21" s="23">
        <f t="shared" ref="Y21:Z21" si="77">+(Y20/Y9)*100</f>
        <v>0</v>
      </c>
      <c r="Z21" s="23">
        <f t="shared" si="77"/>
        <v>67.278886169977511</v>
      </c>
      <c r="AA21" s="23">
        <f t="shared" ref="AA21:AB21" si="78">+(AA20/AA9)*100</f>
        <v>59.073066934470972</v>
      </c>
      <c r="AB21" s="23">
        <f t="shared" si="78"/>
        <v>57.215660855656083</v>
      </c>
      <c r="AC21" s="23">
        <f t="shared" ref="AC21:AD21" si="79">+(AC20/AC9)*100</f>
        <v>48.944631183894195</v>
      </c>
      <c r="AD21" s="23">
        <f t="shared" si="79"/>
        <v>0</v>
      </c>
      <c r="AE21" s="23">
        <f t="shared" ref="AE21:AF21" si="80">+(AE20/AE9)*100</f>
        <v>0</v>
      </c>
      <c r="AF21" s="23">
        <f t="shared" si="80"/>
        <v>34.271314928050295</v>
      </c>
      <c r="AG21" s="23">
        <v>88.331968147042488</v>
      </c>
      <c r="AH21" s="23">
        <v>72.751081316367575</v>
      </c>
      <c r="AI21" s="23">
        <v>59.33365366111687</v>
      </c>
      <c r="AJ21" s="23">
        <v>47.75958864971615</v>
      </c>
      <c r="AK21" s="23">
        <v>0</v>
      </c>
      <c r="AL21" s="23">
        <v>0</v>
      </c>
      <c r="AM21" s="23">
        <v>78.069494368254496</v>
      </c>
      <c r="AN21" s="23">
        <v>64.438962091338624</v>
      </c>
      <c r="AO21" s="23">
        <v>49.410644967363467</v>
      </c>
      <c r="AP21" s="23">
        <v>46.923219744873933</v>
      </c>
      <c r="AQ21" s="23">
        <v>0</v>
      </c>
      <c r="AR21" s="23">
        <v>0</v>
      </c>
      <c r="AS21" s="23">
        <v>31.452317683901388</v>
      </c>
      <c r="AT21" s="23">
        <v>87.819829267065998</v>
      </c>
      <c r="AU21" s="23">
        <v>71.955958546578231</v>
      </c>
      <c r="AV21" s="23">
        <v>47.057821694571075</v>
      </c>
      <c r="AW21" s="23">
        <v>45.799919424437483</v>
      </c>
      <c r="AX21" s="23">
        <v>0</v>
      </c>
      <c r="AY21" s="23">
        <v>28.825280534059804</v>
      </c>
      <c r="AZ21" s="23">
        <v>26.466442250623551</v>
      </c>
      <c r="BA21" s="23">
        <v>57.992481383261186</v>
      </c>
      <c r="BB21" s="23">
        <v>38.452810042805034</v>
      </c>
      <c r="BC21" s="23">
        <v>29.12292813425314</v>
      </c>
      <c r="BD21" s="23">
        <v>0</v>
      </c>
      <c r="BE21" s="23">
        <v>8.4202554622415562</v>
      </c>
      <c r="BF21" s="23">
        <v>30.042734562941931</v>
      </c>
      <c r="BG21" s="23">
        <v>96.757557219326046</v>
      </c>
      <c r="BH21" s="23">
        <v>33.875399780819116</v>
      </c>
      <c r="BI21" s="23">
        <v>39.828140284635161</v>
      </c>
      <c r="BJ21" s="23">
        <v>29.49886448549152</v>
      </c>
      <c r="BK21" s="23">
        <v>0</v>
      </c>
      <c r="BL21" s="23">
        <v>12.938935942564628</v>
      </c>
      <c r="BM21" s="23">
        <v>67.039321967395409</v>
      </c>
      <c r="BN21" s="23">
        <v>33.209006240746866</v>
      </c>
      <c r="BO21" s="23">
        <v>29.075700415776438</v>
      </c>
      <c r="BP21" s="23">
        <v>35.936069594637772</v>
      </c>
      <c r="BQ21" s="23">
        <v>0</v>
      </c>
      <c r="BR21" s="23">
        <v>7.0563952571167654</v>
      </c>
      <c r="BS21" s="23"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  <c r="CQ21" s="23">
        <v>0</v>
      </c>
      <c r="CR21" s="23">
        <v>13.703006245340148</v>
      </c>
      <c r="CS21" s="23">
        <v>91.124190865849201</v>
      </c>
      <c r="CT21" s="23">
        <v>68.746017326662596</v>
      </c>
    </row>
    <row r="22" spans="2:98" x14ac:dyDescent="0.25">
      <c r="B22" s="185"/>
      <c r="C22" s="34" t="s">
        <v>10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81">+(M20/M48)*100</f>
        <v>3.0084739064074537E-2</v>
      </c>
      <c r="N22" s="23">
        <f t="shared" si="81"/>
        <v>5.7689742886141884E-2</v>
      </c>
      <c r="O22" s="23">
        <f t="shared" si="81"/>
        <v>0.24936321847318915</v>
      </c>
      <c r="P22" s="23">
        <f t="shared" si="81"/>
        <v>0.31149952850550655</v>
      </c>
      <c r="Q22" s="23">
        <f t="shared" si="81"/>
        <v>0.42148013170653043</v>
      </c>
      <c r="R22" s="23">
        <f t="shared" si="81"/>
        <v>0.3405378247225313</v>
      </c>
      <c r="S22" s="88">
        <f t="shared" ref="S22" si="82">+(S20/S48)*100</f>
        <v>0.47624259533853108</v>
      </c>
      <c r="T22" s="23">
        <f t="shared" ref="T22:U22" si="83">+(T20/T48)*100</f>
        <v>4.95689985225089E-2</v>
      </c>
      <c r="U22" s="23">
        <f t="shared" si="83"/>
        <v>0</v>
      </c>
      <c r="V22" s="23">
        <f t="shared" ref="V22" si="84">+(V20/V48)*100</f>
        <v>0.14356116328847482</v>
      </c>
      <c r="W22" s="23">
        <f t="shared" ref="W22:X22" si="85">+(W20/W48)*100</f>
        <v>4.1221620392938786E-2</v>
      </c>
      <c r="X22" s="23">
        <f t="shared" si="85"/>
        <v>0</v>
      </c>
      <c r="Y22" s="23">
        <f t="shared" ref="Y22:Z22" si="86">+(Y20/Y48)*100</f>
        <v>0</v>
      </c>
      <c r="Z22" s="23">
        <f t="shared" si="86"/>
        <v>4.95689985225089E-2</v>
      </c>
      <c r="AA22" s="23">
        <f t="shared" ref="AA22:AB22" si="87">+(AA20/AA48)*100</f>
        <v>8.3817294798975539E-2</v>
      </c>
      <c r="AB22" s="23">
        <f t="shared" si="87"/>
        <v>0.14356116328847482</v>
      </c>
      <c r="AC22" s="23">
        <f t="shared" ref="AC22:AD22" si="88">+(AC20/AC48)*100</f>
        <v>0.10923729404128779</v>
      </c>
      <c r="AD22" s="23">
        <f t="shared" si="88"/>
        <v>0</v>
      </c>
      <c r="AE22" s="23">
        <f t="shared" ref="AE22:AF22" si="89">+(AE20/AE48)*100</f>
        <v>0</v>
      </c>
      <c r="AF22" s="23">
        <f t="shared" si="89"/>
        <v>0.70908746687873847</v>
      </c>
      <c r="AG22" s="23">
        <v>4.4790905406593917E-2</v>
      </c>
      <c r="AH22" s="23">
        <v>7.5737913508031288E-2</v>
      </c>
      <c r="AI22" s="23">
        <v>0.14486593346639906</v>
      </c>
      <c r="AJ22" s="23">
        <v>9.8707608588335854E-2</v>
      </c>
      <c r="AK22" s="23">
        <v>0</v>
      </c>
      <c r="AL22" s="23">
        <v>0</v>
      </c>
      <c r="AM22" s="23">
        <v>4.6273813425746234E-2</v>
      </c>
      <c r="AN22" s="23">
        <v>7.5737913508031288E-2</v>
      </c>
      <c r="AO22" s="23">
        <v>0.14486593346639906</v>
      </c>
      <c r="AP22" s="23">
        <v>9.8707608588335854E-2</v>
      </c>
      <c r="AQ22" s="23">
        <v>0</v>
      </c>
      <c r="AR22" s="23">
        <v>0</v>
      </c>
      <c r="AS22" s="23">
        <v>0.72968762995787251</v>
      </c>
      <c r="AT22" s="23">
        <v>4.7067092419857313E-2</v>
      </c>
      <c r="AU22" s="23">
        <v>7.265187060645778E-2</v>
      </c>
      <c r="AV22" s="23">
        <v>0.13896317664426408</v>
      </c>
      <c r="AW22" s="23">
        <v>9.0345876388378904E-2</v>
      </c>
      <c r="AX22" s="23">
        <v>0</v>
      </c>
      <c r="AY22" s="23">
        <v>1.9123812460670294E-2</v>
      </c>
      <c r="AZ22" s="23">
        <v>3.2660633543454692E-2</v>
      </c>
      <c r="BA22" s="23">
        <v>7.265187060645778E-2</v>
      </c>
      <c r="BB22" s="23">
        <v>0.13896317664426408</v>
      </c>
      <c r="BC22" s="23">
        <v>9.0345876388378904E-2</v>
      </c>
      <c r="BD22" s="23">
        <v>0</v>
      </c>
      <c r="BE22" s="23">
        <v>2.2948574976624638E-2</v>
      </c>
      <c r="BF22" s="23">
        <v>0.72572196067880845</v>
      </c>
      <c r="BG22" s="23">
        <v>0.58180122009761126</v>
      </c>
      <c r="BH22" s="23">
        <v>7.0612207018461937E-2</v>
      </c>
      <c r="BI22" s="23">
        <v>0.13506185753014419</v>
      </c>
      <c r="BJ22" s="23">
        <v>8.7809462764659077E-2</v>
      </c>
      <c r="BK22" s="23">
        <v>0</v>
      </c>
      <c r="BL22" s="23">
        <v>2.2304305612773516E-2</v>
      </c>
      <c r="BM22" s="23">
        <v>0.18366124672834491</v>
      </c>
      <c r="BN22" s="23">
        <v>7.0612207018461937E-2</v>
      </c>
      <c r="BO22" s="23">
        <v>0.13506185753014419</v>
      </c>
      <c r="BP22" s="23">
        <v>8.3742662671261361E-2</v>
      </c>
      <c r="BQ22" s="23">
        <v>0</v>
      </c>
      <c r="BR22" s="23">
        <v>2.2304305612773516E-2</v>
      </c>
      <c r="BS22" s="23">
        <v>1.3929713325846358</v>
      </c>
      <c r="BT22" s="23">
        <v>1.8170763382511345E-2</v>
      </c>
      <c r="BU22" s="23">
        <v>0.38737261328333322</v>
      </c>
      <c r="BV22" s="23">
        <v>0.12900681642395864</v>
      </c>
      <c r="BW22" s="23">
        <v>7.3088893781934783E-2</v>
      </c>
      <c r="BX22" s="23">
        <v>0</v>
      </c>
      <c r="BY22" s="23">
        <v>2.1304367585857766E-2</v>
      </c>
      <c r="BZ22" s="23">
        <v>5.1341196720429083E-2</v>
      </c>
      <c r="CA22" s="23">
        <v>0.14181555380461641</v>
      </c>
      <c r="CB22" s="23">
        <v>0.12900681642395864</v>
      </c>
      <c r="CC22" s="23">
        <v>7.3088893781934783E-2</v>
      </c>
      <c r="CD22" s="23">
        <v>0</v>
      </c>
      <c r="CE22" s="23">
        <v>2.1304367585857766E-2</v>
      </c>
      <c r="CF22" s="23">
        <v>1.0521013929069667</v>
      </c>
      <c r="CG22" s="23">
        <v>4.6697975889734754E-2</v>
      </c>
      <c r="CH22" s="23">
        <v>0.13926920545169705</v>
      </c>
      <c r="CI22" s="23">
        <v>0.72075061533530482</v>
      </c>
      <c r="CJ22" s="23">
        <v>5.1695274789137921E-2</v>
      </c>
      <c r="CK22" s="23">
        <v>0</v>
      </c>
      <c r="CL22" s="23">
        <v>1.9377632533340725E-2</v>
      </c>
      <c r="CM22" s="23">
        <v>4.6697975889734754E-2</v>
      </c>
      <c r="CN22" s="23">
        <v>0.22543316954779674</v>
      </c>
      <c r="CO22" s="23">
        <v>0.11261291407065803</v>
      </c>
      <c r="CP22" s="23">
        <v>5.6421994147404564E-2</v>
      </c>
      <c r="CQ22" s="23">
        <v>0</v>
      </c>
      <c r="CR22" s="23">
        <v>1.9377632533340725E-2</v>
      </c>
      <c r="CS22" s="23">
        <v>8.9174670019756763E-2</v>
      </c>
      <c r="CT22" s="23">
        <v>0.16078605228033038</v>
      </c>
    </row>
    <row r="23" spans="2:98" x14ac:dyDescent="0.25">
      <c r="B23" s="185"/>
      <c r="C23" s="48" t="s">
        <v>101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37.22195275</v>
      </c>
      <c r="CR23" s="31">
        <v>0</v>
      </c>
      <c r="CS23" s="31">
        <v>0</v>
      </c>
      <c r="CT23" s="31">
        <v>0</v>
      </c>
    </row>
    <row r="24" spans="2:98" x14ac:dyDescent="0.25">
      <c r="B24" s="185"/>
      <c r="C24" s="34" t="s">
        <v>9</v>
      </c>
      <c r="D24" s="23">
        <f>+(D23/D9)*100</f>
        <v>0</v>
      </c>
      <c r="E24" s="23">
        <f t="shared" ref="E24:R24" si="90">+(E23/E9)*100</f>
        <v>0</v>
      </c>
      <c r="F24" s="23">
        <f t="shared" si="90"/>
        <v>0</v>
      </c>
      <c r="G24" s="23">
        <f t="shared" si="90"/>
        <v>0</v>
      </c>
      <c r="H24" s="23">
        <f t="shared" si="90"/>
        <v>0</v>
      </c>
      <c r="I24" s="23">
        <f t="shared" si="90"/>
        <v>0</v>
      </c>
      <c r="J24" s="23">
        <f t="shared" si="90"/>
        <v>0</v>
      </c>
      <c r="K24" s="23">
        <f t="shared" si="90"/>
        <v>0</v>
      </c>
      <c r="L24" s="23">
        <f t="shared" si="90"/>
        <v>0</v>
      </c>
      <c r="M24" s="23">
        <f t="shared" si="90"/>
        <v>0</v>
      </c>
      <c r="N24" s="23">
        <f t="shared" si="90"/>
        <v>0</v>
      </c>
      <c r="O24" s="23">
        <f t="shared" si="90"/>
        <v>0</v>
      </c>
      <c r="P24" s="23">
        <f t="shared" si="90"/>
        <v>0</v>
      </c>
      <c r="Q24" s="23">
        <f t="shared" si="90"/>
        <v>0</v>
      </c>
      <c r="R24" s="23">
        <f t="shared" si="90"/>
        <v>0</v>
      </c>
      <c r="S24" s="88">
        <f t="shared" ref="S24" si="91">+(S23/S9)*100</f>
        <v>0.11577135815031867</v>
      </c>
      <c r="T24" s="23">
        <f t="shared" ref="T24:U24" si="92">+(T23/T9)*100</f>
        <v>0</v>
      </c>
      <c r="U24" s="23">
        <f t="shared" si="92"/>
        <v>0</v>
      </c>
      <c r="V24" s="23">
        <f t="shared" ref="V24" si="93">+(V23/V9)*100</f>
        <v>0</v>
      </c>
      <c r="W24" s="23">
        <f t="shared" ref="W24:X24" si="94">+(W23/W9)*100</f>
        <v>0</v>
      </c>
      <c r="X24" s="23">
        <f t="shared" si="94"/>
        <v>3.9883765396905004</v>
      </c>
      <c r="Y24" s="23">
        <f t="shared" ref="Y24:Z24" si="95">+(Y23/Y9)*100</f>
        <v>0</v>
      </c>
      <c r="Z24" s="23">
        <f t="shared" si="95"/>
        <v>0</v>
      </c>
      <c r="AA24" s="23">
        <f t="shared" ref="AA24:AB24" si="96">+(AA23/AA9)*100</f>
        <v>0</v>
      </c>
      <c r="AB24" s="23">
        <f t="shared" si="96"/>
        <v>0</v>
      </c>
      <c r="AC24" s="23">
        <f t="shared" ref="AC24:AD24" si="97">+(AC23/AC9)*100</f>
        <v>0</v>
      </c>
      <c r="AD24" s="23">
        <f t="shared" si="97"/>
        <v>13.521313496295214</v>
      </c>
      <c r="AE24" s="23">
        <f t="shared" ref="AE24:AF24" si="98">+(AE23/AE9)*100</f>
        <v>0</v>
      </c>
      <c r="AF24" s="23">
        <f t="shared" si="98"/>
        <v>1.5716986471101091</v>
      </c>
      <c r="AG24" s="23">
        <v>0</v>
      </c>
      <c r="AH24" s="23">
        <v>0</v>
      </c>
      <c r="AI24" s="23">
        <v>0</v>
      </c>
      <c r="AJ24" s="23">
        <v>0</v>
      </c>
      <c r="AK24" s="23">
        <v>10.585507843670005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37.245094024333234</v>
      </c>
      <c r="AR24" s="23">
        <v>0</v>
      </c>
      <c r="AS24" s="23">
        <v>2.2841450547900521</v>
      </c>
      <c r="AT24" s="23">
        <v>0</v>
      </c>
      <c r="AU24" s="23">
        <v>0</v>
      </c>
      <c r="AV24" s="23">
        <v>0</v>
      </c>
      <c r="AW24" s="23">
        <v>0</v>
      </c>
      <c r="AX24" s="23">
        <v>19.627864799947965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13.591522982366133</v>
      </c>
      <c r="BE24" s="23">
        <v>0</v>
      </c>
      <c r="BF24" s="23">
        <v>3.1241708253782097</v>
      </c>
      <c r="BG24" s="23">
        <v>0</v>
      </c>
      <c r="BH24" s="23">
        <v>0</v>
      </c>
      <c r="BI24" s="23">
        <v>0</v>
      </c>
      <c r="BJ24" s="23">
        <v>0</v>
      </c>
      <c r="BK24" s="23">
        <v>12.786820528487967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8.3001800218692701</v>
      </c>
      <c r="BR24" s="23">
        <v>0</v>
      </c>
      <c r="BS24" s="23"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14.455094675355365</v>
      </c>
      <c r="CR24" s="23">
        <v>0</v>
      </c>
      <c r="CS24" s="23">
        <v>0</v>
      </c>
      <c r="CT24" s="23">
        <v>0</v>
      </c>
    </row>
    <row r="25" spans="2:98" x14ac:dyDescent="0.25">
      <c r="B25" s="185"/>
      <c r="C25" s="34" t="s">
        <v>10</v>
      </c>
      <c r="D25" s="23">
        <f t="shared" ref="D25:R25" si="99">+(D23/D124)*100</f>
        <v>0</v>
      </c>
      <c r="E25" s="23">
        <f t="shared" si="99"/>
        <v>0</v>
      </c>
      <c r="F25" s="23">
        <f t="shared" si="99"/>
        <v>0</v>
      </c>
      <c r="G25" s="23">
        <f t="shared" si="99"/>
        <v>0</v>
      </c>
      <c r="H25" s="23">
        <f t="shared" si="99"/>
        <v>0</v>
      </c>
      <c r="I25" s="23">
        <f t="shared" si="99"/>
        <v>0</v>
      </c>
      <c r="J25" s="23">
        <f t="shared" si="99"/>
        <v>0</v>
      </c>
      <c r="K25" s="23">
        <f t="shared" si="99"/>
        <v>0</v>
      </c>
      <c r="L25" s="23">
        <f t="shared" si="99"/>
        <v>0</v>
      </c>
      <c r="M25" s="23">
        <f t="shared" si="99"/>
        <v>0</v>
      </c>
      <c r="N25" s="23">
        <f t="shared" si="99"/>
        <v>0</v>
      </c>
      <c r="O25" s="23">
        <f t="shared" si="99"/>
        <v>0</v>
      </c>
      <c r="P25" s="23">
        <f t="shared" si="99"/>
        <v>0</v>
      </c>
      <c r="Q25" s="23">
        <f t="shared" si="99"/>
        <v>0</v>
      </c>
      <c r="R25" s="23">
        <f t="shared" si="99"/>
        <v>0</v>
      </c>
      <c r="S25" s="88">
        <f t="shared" ref="S25" si="100">+(S23/S124)*100</f>
        <v>2.1213031784312825E-3</v>
      </c>
      <c r="T25" s="23">
        <f t="shared" ref="T25:U25" si="101">+(T23/T124)*100</f>
        <v>0</v>
      </c>
      <c r="U25" s="23">
        <f t="shared" si="101"/>
        <v>0</v>
      </c>
      <c r="V25" s="23">
        <f t="shared" ref="V25" si="102">+(V23/V124)*100</f>
        <v>0</v>
      </c>
      <c r="W25" s="23">
        <f t="shared" ref="W25:X25" si="103">+(W23/W124)*100</f>
        <v>0</v>
      </c>
      <c r="X25" s="23">
        <f t="shared" si="103"/>
        <v>1.2424047042102591E-2</v>
      </c>
      <c r="Y25" s="23">
        <f t="shared" ref="Y25:Z25" si="104">+(Y23/Y124)*100</f>
        <v>0</v>
      </c>
      <c r="Z25" s="23">
        <f t="shared" si="104"/>
        <v>0</v>
      </c>
      <c r="AA25" s="23">
        <f t="shared" ref="AA25:AB25" si="105">+(AA23/AA124)*100</f>
        <v>0</v>
      </c>
      <c r="AB25" s="23">
        <f t="shared" si="1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106">+(AF23/AF124)*100</f>
        <v>3.2519085267541853E-2</v>
      </c>
      <c r="AG25" s="23">
        <v>0</v>
      </c>
      <c r="AH25" s="23">
        <v>0</v>
      </c>
      <c r="AI25" s="23">
        <v>0</v>
      </c>
      <c r="AJ25" s="23">
        <v>0</v>
      </c>
      <c r="AK25" s="23">
        <v>2.2650076118880119E-2</v>
      </c>
      <c r="AL25" s="23">
        <v>0</v>
      </c>
      <c r="AM25" s="23">
        <v>0</v>
      </c>
      <c r="AN25" s="23">
        <v>0</v>
      </c>
      <c r="AO25" s="23">
        <v>0</v>
      </c>
      <c r="AP25" s="23">
        <v>0</v>
      </c>
      <c r="AQ25" s="23">
        <v>2.9647700828198367E-2</v>
      </c>
      <c r="AR25" s="23">
        <v>0</v>
      </c>
      <c r="AS25" s="23">
        <v>5.2991719346738041E-2</v>
      </c>
      <c r="AT25" s="23">
        <v>0</v>
      </c>
      <c r="AU25" s="23">
        <v>0</v>
      </c>
      <c r="AV25" s="23">
        <v>0</v>
      </c>
      <c r="AW25" s="23">
        <v>0</v>
      </c>
      <c r="AX25" s="23">
        <v>3.5435943004237289E-2</v>
      </c>
      <c r="AY25" s="23">
        <v>0</v>
      </c>
      <c r="AZ25" s="23">
        <v>0</v>
      </c>
      <c r="BA25" s="23">
        <v>0</v>
      </c>
      <c r="BB25" s="23">
        <v>0</v>
      </c>
      <c r="BC25" s="23">
        <v>0</v>
      </c>
      <c r="BD25" s="23">
        <v>4.0032532481536938E-2</v>
      </c>
      <c r="BE25" s="23">
        <v>0</v>
      </c>
      <c r="BF25" s="23">
        <v>7.5468475485774233E-2</v>
      </c>
      <c r="BG25" s="23">
        <v>0</v>
      </c>
      <c r="BH25" s="23">
        <v>0</v>
      </c>
      <c r="BI25" s="23">
        <v>0</v>
      </c>
      <c r="BJ25" s="23">
        <v>0</v>
      </c>
      <c r="BK25" s="23">
        <v>3.8498535239025314E-2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3.8710065657769223E-2</v>
      </c>
      <c r="BR25" s="23">
        <v>0</v>
      </c>
      <c r="BS25" s="23">
        <v>7.720860089679453E-2</v>
      </c>
      <c r="BT25" s="23">
        <v>0</v>
      </c>
      <c r="BU25" s="23">
        <v>0</v>
      </c>
      <c r="BV25" s="23">
        <v>0</v>
      </c>
      <c r="BW25" s="23">
        <v>0</v>
      </c>
      <c r="BX25" s="23">
        <v>3.697463092388352E-2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8.6008683274568606E-2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7.6374066332541804E-2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  <c r="CQ25" s="23">
        <v>7.4867116857834634E-2</v>
      </c>
      <c r="CR25" s="23">
        <v>0</v>
      </c>
      <c r="CS25" s="23">
        <v>0</v>
      </c>
      <c r="CT25" s="23">
        <v>0</v>
      </c>
    </row>
    <row r="26" spans="2:98" x14ac:dyDescent="0.25">
      <c r="B26" s="185"/>
      <c r="C26" s="111" t="s">
        <v>18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  <c r="CQ26" s="115">
        <v>76.946513109999955</v>
      </c>
      <c r="CR26" s="115">
        <v>13.257814399999997</v>
      </c>
      <c r="CS26" s="115">
        <v>0.5967404300000001</v>
      </c>
      <c r="CT26" s="115">
        <v>1.6055084800000001</v>
      </c>
    </row>
    <row r="27" spans="2:98" x14ac:dyDescent="0.25">
      <c r="B27" s="185"/>
      <c r="C27" s="34" t="s">
        <v>10</v>
      </c>
      <c r="D27" s="23">
        <f>+(D26/D124)*100</f>
        <v>1.3052310296743748</v>
      </c>
      <c r="E27" s="23">
        <f t="shared" ref="E27:P27" si="107">+(E26/E124)*100</f>
        <v>1.3675912464160569</v>
      </c>
      <c r="F27" s="23">
        <f t="shared" si="107"/>
        <v>1.2631726399728538</v>
      </c>
      <c r="G27" s="23">
        <f t="shared" si="107"/>
        <v>1.0216662701545571</v>
      </c>
      <c r="H27" s="23">
        <f t="shared" si="107"/>
        <v>0.80869667447503757</v>
      </c>
      <c r="I27" s="23">
        <f t="shared" si="107"/>
        <v>1.0393458729366398</v>
      </c>
      <c r="J27" s="23">
        <f t="shared" si="107"/>
        <v>0.79370445219102881</v>
      </c>
      <c r="K27" s="23">
        <f t="shared" si="107"/>
        <v>0.67365240823370143</v>
      </c>
      <c r="L27" s="23">
        <f t="shared" si="107"/>
        <v>0.70968184001827672</v>
      </c>
      <c r="M27" s="23">
        <f t="shared" si="107"/>
        <v>0.53648234526163452</v>
      </c>
      <c r="N27" s="23">
        <f t="shared" si="107"/>
        <v>0.47719979244882005</v>
      </c>
      <c r="O27" s="23">
        <f t="shared" si="107"/>
        <v>0.46881196759749022</v>
      </c>
      <c r="P27" s="23">
        <f t="shared" si="107"/>
        <v>0.58591868232270994</v>
      </c>
      <c r="Q27" s="23">
        <f t="shared" ref="Q27" si="108">+(Q26/Q48)*100</f>
        <v>0.53588041766556505</v>
      </c>
      <c r="R27" s="23">
        <f t="shared" ref="R27" si="109">+(R26/R48)*100</f>
        <v>0.49133926705799613</v>
      </c>
      <c r="S27" s="116">
        <f t="shared" ref="S27" si="110">+(S26/S48)*100</f>
        <v>0.51748120196244363</v>
      </c>
      <c r="T27" s="116">
        <f t="shared" ref="T27:U27" si="111">+(T26/T48)*100</f>
        <v>1.0696949868704559E-2</v>
      </c>
      <c r="U27" s="116">
        <f t="shared" si="111"/>
        <v>3.0536827137342154E-2</v>
      </c>
      <c r="V27" s="116">
        <f t="shared" ref="V27" si="112">+(V26/V48)*100</f>
        <v>4.1288153709636718E-2</v>
      </c>
      <c r="W27" s="116">
        <f t="shared" ref="W27:X27" si="113">+(W26/W48)*100</f>
        <v>6.7375336502505656E-2</v>
      </c>
      <c r="X27" s="116">
        <f t="shared" si="113"/>
        <v>8.4160156698355928E-2</v>
      </c>
      <c r="Y27" s="116">
        <f t="shared" ref="Y27:Z27" si="114">+(Y26/Y48)*100</f>
        <v>2.6890961300197372E-2</v>
      </c>
      <c r="Z27" s="116">
        <f t="shared" si="114"/>
        <v>1.3976652708439145E-2</v>
      </c>
      <c r="AA27" s="116">
        <f t="shared" ref="AA27:AB27" si="115">+(AA26/AA48)*100</f>
        <v>3.8525815980081167E-2</v>
      </c>
      <c r="AB27" s="116">
        <f t="shared" si="115"/>
        <v>5.2938746941591938E-2</v>
      </c>
      <c r="AC27" s="116">
        <f t="shared" ref="AC27:AD27" si="116">+(AC26/AC48)*100</f>
        <v>7.2406647123111581E-2</v>
      </c>
      <c r="AD27" s="116">
        <f t="shared" si="116"/>
        <v>7.2057736280711451E-2</v>
      </c>
      <c r="AE27" s="116">
        <f t="shared" ref="AE27:AF27" si="117">+(AE26/AE48)*100</f>
        <v>3.2789609391503757E-2</v>
      </c>
      <c r="AF27" s="116">
        <f t="shared" si="117"/>
        <v>0.60174429550870467</v>
      </c>
      <c r="AG27" s="116">
        <v>0</v>
      </c>
      <c r="AH27" s="116">
        <v>7.4711995543606602E-3</v>
      </c>
      <c r="AI27" s="116">
        <v>5.2063476720388739E-2</v>
      </c>
      <c r="AJ27" s="116">
        <v>6.8984514615544584E-2</v>
      </c>
      <c r="AK27" s="116">
        <v>8.0540105315217714E-2</v>
      </c>
      <c r="AL27" s="116">
        <v>2.7098848400280713E-2</v>
      </c>
      <c r="AM27" s="116">
        <v>4.778171018859247E-3</v>
      </c>
      <c r="AN27" s="116">
        <v>2.2726122794754236E-2</v>
      </c>
      <c r="AO27" s="116">
        <v>4.6800514965452254E-2</v>
      </c>
      <c r="AP27" s="116">
        <v>7.0228528841472626E-2</v>
      </c>
      <c r="AQ27" s="116">
        <v>0.10416126569544897</v>
      </c>
      <c r="AR27" s="116">
        <v>3.0417650942162748E-2</v>
      </c>
      <c r="AS27" s="116">
        <v>0.55000583748822296</v>
      </c>
      <c r="AT27" s="116">
        <v>0</v>
      </c>
      <c r="AU27" s="116">
        <v>2.5191363686131131E-3</v>
      </c>
      <c r="AV27" s="116">
        <v>6.8569550039297641E-2</v>
      </c>
      <c r="AW27" s="116">
        <v>6.2455256934676573E-2</v>
      </c>
      <c r="AX27" s="116">
        <v>9.054306245017131E-2</v>
      </c>
      <c r="AY27" s="116">
        <v>1.6796363407696659E-2</v>
      </c>
      <c r="AZ27" s="116">
        <v>1.3535368640879405E-3</v>
      </c>
      <c r="BA27" s="116">
        <v>1.7622819359095508E-2</v>
      </c>
      <c r="BB27" s="116">
        <v>7.6041727138639451E-2</v>
      </c>
      <c r="BC27" s="116">
        <v>6.5736966703067126E-2</v>
      </c>
      <c r="BD27" s="116">
        <v>9.9466055291259431E-2</v>
      </c>
      <c r="BE27" s="116">
        <v>4.1640902260894674E-2</v>
      </c>
      <c r="BF27" s="116">
        <v>0.59089610747495847</v>
      </c>
      <c r="BG27" s="116">
        <v>0.55005751690217619</v>
      </c>
      <c r="BH27" s="116">
        <v>2.469393037610608E-2</v>
      </c>
      <c r="BI27" s="116">
        <v>5.5300474123751525E-2</v>
      </c>
      <c r="BJ27" s="116">
        <v>7.0409497592376483E-2</v>
      </c>
      <c r="BK27" s="116">
        <v>9.3273243347999191E-2</v>
      </c>
      <c r="BL27" s="116">
        <v>2.921314871405999E-2</v>
      </c>
      <c r="BM27" s="116">
        <v>0.16808162244131114</v>
      </c>
      <c r="BN27" s="116">
        <v>2.3550728375519192E-2</v>
      </c>
      <c r="BO27" s="116">
        <v>0.12350762985734708</v>
      </c>
      <c r="BP27" s="116">
        <v>5.9855151041278733E-2</v>
      </c>
      <c r="BQ27" s="116">
        <v>9.3242963791810227E-2</v>
      </c>
      <c r="BR27" s="116">
        <v>3.1193096361865316E-2</v>
      </c>
      <c r="BS27" s="116">
        <v>1.3223790029256017</v>
      </c>
      <c r="BT27" s="116">
        <v>4.3181332921988442E-3</v>
      </c>
      <c r="BU27" s="116">
        <v>0.28105014757043933</v>
      </c>
      <c r="BV27" s="116">
        <v>0.21434103645413205</v>
      </c>
      <c r="BW27" s="116">
        <v>6.1695783036763457E-2</v>
      </c>
      <c r="BX27" s="116">
        <v>9.4097588196490459E-2</v>
      </c>
      <c r="BY27" s="116">
        <v>2.8600460982891453E-2</v>
      </c>
      <c r="BZ27" s="116">
        <v>5.1670967659817116E-3</v>
      </c>
      <c r="CA27" s="116">
        <v>3.9133217660153406E-3</v>
      </c>
      <c r="CB27" s="116">
        <v>0.23423619168176602</v>
      </c>
      <c r="CC27" s="116">
        <v>6.1872819256347973E-2</v>
      </c>
      <c r="CD27" s="116">
        <v>0.15689723175211359</v>
      </c>
      <c r="CE27" s="116">
        <v>3.0060904699474054E-2</v>
      </c>
      <c r="CF27" s="116">
        <v>1.1836773614767759</v>
      </c>
      <c r="CG27" s="116">
        <v>0</v>
      </c>
      <c r="CH27" s="116">
        <v>3.2292714945860667E-3</v>
      </c>
      <c r="CI27" s="116">
        <v>0.82320974320158025</v>
      </c>
      <c r="CJ27" s="116">
        <v>6.8704846528726396E-2</v>
      </c>
      <c r="CK27" s="116">
        <v>0.13851486054542331</v>
      </c>
      <c r="CL27" s="116">
        <v>2.2254254780391877E-2</v>
      </c>
      <c r="CM27" s="116">
        <v>5.6618891776951492E-3</v>
      </c>
      <c r="CN27" s="116">
        <v>3.2292714945860667E-3</v>
      </c>
      <c r="CO27" s="116">
        <v>0.24707234746097315</v>
      </c>
      <c r="CP27" s="116">
        <v>7.2882383108097706E-2</v>
      </c>
      <c r="CQ27" s="116">
        <v>0.15476790343325741</v>
      </c>
      <c r="CR27" s="116">
        <v>2.6666369350121819E-2</v>
      </c>
      <c r="CS27" s="116">
        <v>9.9063854892674137E-4</v>
      </c>
      <c r="CT27" s="116">
        <v>2.6652770802152253E-3</v>
      </c>
    </row>
    <row r="28" spans="2:98" x14ac:dyDescent="0.25">
      <c r="B28" s="185"/>
      <c r="C28" s="111" t="s">
        <v>19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  <c r="CQ28" s="115">
        <v>123.52660552999997</v>
      </c>
      <c r="CR28" s="115">
        <v>22.644440159999998</v>
      </c>
      <c r="CS28" s="115">
        <v>53.968625549999999</v>
      </c>
      <c r="CT28" s="115">
        <v>99.550514029999988</v>
      </c>
    </row>
    <row r="29" spans="2:98" x14ac:dyDescent="0.25">
      <c r="B29" s="185"/>
      <c r="C29" s="34" t="s">
        <v>10</v>
      </c>
      <c r="D29" s="23">
        <f>+(D28/D124)*100</f>
        <v>0.89922033645527111</v>
      </c>
      <c r="E29" s="23">
        <f t="shared" ref="E29:P29" si="118">+(E28/E124)*100</f>
        <v>0.74728348008795464</v>
      </c>
      <c r="F29" s="23">
        <f t="shared" si="118"/>
        <v>0.6522095658341468</v>
      </c>
      <c r="G29" s="23">
        <f t="shared" si="118"/>
        <v>0.52782098036020941</v>
      </c>
      <c r="H29" s="23">
        <f t="shared" si="118"/>
        <v>0.36293461214101524</v>
      </c>
      <c r="I29" s="23">
        <f t="shared" si="118"/>
        <v>0.3402804046941878</v>
      </c>
      <c r="J29" s="23">
        <f t="shared" si="118"/>
        <v>0.21815085299503356</v>
      </c>
      <c r="K29" s="23">
        <f t="shared" si="118"/>
        <v>0.1791995748177555</v>
      </c>
      <c r="L29" s="23">
        <f t="shared" si="118"/>
        <v>0.16218274020296977</v>
      </c>
      <c r="M29" s="23">
        <f t="shared" si="118"/>
        <v>0.1616486497672566</v>
      </c>
      <c r="N29" s="23">
        <f t="shared" si="118"/>
        <v>0.18255293520058785</v>
      </c>
      <c r="O29" s="23">
        <f t="shared" si="118"/>
        <v>0.37782041346624712</v>
      </c>
      <c r="P29" s="23">
        <f t="shared" si="118"/>
        <v>0.46900213555522874</v>
      </c>
      <c r="Q29" s="23">
        <f t="shared" ref="Q29" si="119">+(Q28/Q48)*100</f>
        <v>0.52364776997968787</v>
      </c>
      <c r="R29" s="23">
        <f t="shared" ref="R29" si="120">+(R28/R48)*100</f>
        <v>0.61746277480155154</v>
      </c>
      <c r="S29" s="116">
        <f t="shared" ref="S29" si="121">+(S28/S48)*100</f>
        <v>0.77881825847740649</v>
      </c>
      <c r="T29" s="116">
        <f t="shared" ref="T29:U29" si="122">+(T28/T48)*100</f>
        <v>5.0962949304894881E-2</v>
      </c>
      <c r="U29" s="116">
        <f t="shared" si="122"/>
        <v>5.3833436434967399E-3</v>
      </c>
      <c r="V29" s="116">
        <f t="shared" ref="V29" si="123">+(V28/V48)*100</f>
        <v>0.18654104188370835</v>
      </c>
      <c r="W29" s="116">
        <f t="shared" ref="W29:X29" si="124">+(W28/W48)*100</f>
        <v>7.0325549763996381E-2</v>
      </c>
      <c r="X29" s="116">
        <f t="shared" si="124"/>
        <v>5.3253403264852429E-2</v>
      </c>
      <c r="Y29" s="116">
        <f t="shared" ref="Y29:Z29" si="125">+(Y28/Y48)*100</f>
        <v>5.9361095240151769E-3</v>
      </c>
      <c r="Z29" s="116">
        <f t="shared" si="125"/>
        <v>5.231763077779189E-2</v>
      </c>
      <c r="AA29" s="116">
        <f t="shared" ref="AA29:AB29" si="126">+(AA28/AA48)*100</f>
        <v>9.3171955375711005E-2</v>
      </c>
      <c r="AB29" s="116">
        <f t="shared" si="126"/>
        <v>0.18247272267305822</v>
      </c>
      <c r="AC29" s="116">
        <f t="shared" ref="AC29:AD29" si="127">+(AC28/AC48)*100</f>
        <v>0.13296966492019469</v>
      </c>
      <c r="AD29" s="116">
        <f t="shared" si="127"/>
        <v>5.0665377847169922E-2</v>
      </c>
      <c r="AE29" s="116">
        <f t="shared" ref="AE29:AF29" si="128">+(AE28/AE48)*100</f>
        <v>3.9829966589238252E-3</v>
      </c>
      <c r="AF29" s="116">
        <f t="shared" si="128"/>
        <v>0.98856510522640284</v>
      </c>
      <c r="AG29" s="116">
        <v>4.4790905406593917E-2</v>
      </c>
      <c r="AH29" s="116">
        <v>7.8280870173944153E-2</v>
      </c>
      <c r="AI29" s="116">
        <v>0.17761695581754558</v>
      </c>
      <c r="AJ29" s="116">
        <v>0.11617755008348449</v>
      </c>
      <c r="AK29" s="116">
        <v>6.0053344405714068E-2</v>
      </c>
      <c r="AL29" s="116">
        <v>8.5110002783313522E-3</v>
      </c>
      <c r="AM29" s="116">
        <v>4.7563118402477927E-2</v>
      </c>
      <c r="AN29" s="116">
        <v>7.8791799976044935E-2</v>
      </c>
      <c r="AO29" s="116">
        <v>0.18298491075742479</v>
      </c>
      <c r="AP29" s="116">
        <v>0.11496987542993177</v>
      </c>
      <c r="AQ29" s="116">
        <v>7.3294611174625629E-2</v>
      </c>
      <c r="AR29" s="116">
        <v>6.2006678708267718E-3</v>
      </c>
      <c r="AS29" s="116">
        <v>1.0001993060006864</v>
      </c>
      <c r="AT29" s="116">
        <v>4.7068650433267384E-2</v>
      </c>
      <c r="AU29" s="116">
        <v>7.4243071676878367E-2</v>
      </c>
      <c r="AV29" s="116">
        <v>0.18688646854842483</v>
      </c>
      <c r="AW29" s="116">
        <v>0.10965171753916682</v>
      </c>
      <c r="AX29" s="116">
        <v>7.8212348982371394E-2</v>
      </c>
      <c r="AY29" s="116">
        <v>2.6887322012825444E-2</v>
      </c>
      <c r="AZ29" s="116">
        <v>3.2964290373754285E-2</v>
      </c>
      <c r="BA29" s="116">
        <v>7.477672932273817E-2</v>
      </c>
      <c r="BB29" s="116">
        <v>0.21849136650788265</v>
      </c>
      <c r="BC29" s="116">
        <v>0.12209436938851374</v>
      </c>
      <c r="BD29" s="116">
        <v>0.14882959275696114</v>
      </c>
      <c r="BE29" s="116">
        <v>3.3281705395981916E-2</v>
      </c>
      <c r="BF29" s="116">
        <v>1.1596696806180142</v>
      </c>
      <c r="BG29" s="116">
        <v>3.1743703195435014E-2</v>
      </c>
      <c r="BH29" s="116">
        <v>9.2913918176688801E-2</v>
      </c>
      <c r="BI29" s="116">
        <v>0.24851100586901795</v>
      </c>
      <c r="BJ29" s="116">
        <v>0.14200717683708905</v>
      </c>
      <c r="BK29" s="116">
        <v>0.19409721858202084</v>
      </c>
      <c r="BL29" s="116">
        <v>8.221977276783185E-2</v>
      </c>
      <c r="BM29" s="116">
        <v>3.847908766484761E-2</v>
      </c>
      <c r="BN29" s="116">
        <v>7.7318508264533278E-2</v>
      </c>
      <c r="BO29" s="116">
        <v>0.29875842917932671</v>
      </c>
      <c r="BP29" s="116">
        <v>0.15248239569627509</v>
      </c>
      <c r="BQ29" s="116">
        <v>0.21033178856856588</v>
      </c>
      <c r="BR29" s="116">
        <v>0.11586736694822564</v>
      </c>
      <c r="BS29" s="116">
        <v>1.6847303717498561</v>
      </c>
      <c r="BT29" s="116">
        <v>1.9009598861542274E-2</v>
      </c>
      <c r="BU29" s="116">
        <v>0.11302828052357258</v>
      </c>
      <c r="BV29" s="116">
        <v>0.30261457201707492</v>
      </c>
      <c r="BW29" s="116">
        <v>0.14908537957971701</v>
      </c>
      <c r="BX29" s="116">
        <v>0.20757955197054584</v>
      </c>
      <c r="BY29" s="116">
        <v>9.8132635767089443E-2</v>
      </c>
      <c r="BZ29" s="116">
        <v>7.0229320457409275E-2</v>
      </c>
      <c r="CA29" s="116">
        <v>0.14332573700614804</v>
      </c>
      <c r="CB29" s="116">
        <v>0.30216038371357429</v>
      </c>
      <c r="CC29" s="116">
        <v>0.15269108343504439</v>
      </c>
      <c r="CD29" s="116">
        <v>0.29333464526990644</v>
      </c>
      <c r="CE29" s="116">
        <v>5.3748182391771329E-2</v>
      </c>
      <c r="CF29" s="116">
        <v>1.9169668326698628</v>
      </c>
      <c r="CG29" s="116">
        <v>4.6697975889734754E-2</v>
      </c>
      <c r="CH29" s="116">
        <v>0.14058563828753617</v>
      </c>
      <c r="CI29" s="116">
        <v>0.25754007222782754</v>
      </c>
      <c r="CJ29" s="116">
        <v>0.12300582528896739</v>
      </c>
      <c r="CK29" s="116">
        <v>0.16975882676921211</v>
      </c>
      <c r="CL29" s="116">
        <v>0.10391287006912527</v>
      </c>
      <c r="CM29" s="116">
        <v>6.0989305056223256E-2</v>
      </c>
      <c r="CN29" s="116">
        <v>0.22700871794077782</v>
      </c>
      <c r="CO29" s="116">
        <v>0.24763533348733027</v>
      </c>
      <c r="CP29" s="116">
        <v>0.13393429128937318</v>
      </c>
      <c r="CQ29" s="116">
        <v>0.24845770111473126</v>
      </c>
      <c r="CR29" s="116">
        <v>4.5546346238886225E-2</v>
      </c>
      <c r="CS29" s="116">
        <v>8.9592389277902043E-2</v>
      </c>
      <c r="CT29" s="116">
        <v>0.16526210024614954</v>
      </c>
    </row>
    <row r="30" spans="2:98" x14ac:dyDescent="0.25">
      <c r="B30" s="185"/>
      <c r="C30" s="111" t="s">
        <v>20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  <c r="CQ30" s="119">
        <v>2.8631918500000002</v>
      </c>
      <c r="CR30" s="119">
        <v>0.43658921000000001</v>
      </c>
      <c r="CS30" s="119">
        <v>0.58486199999999999</v>
      </c>
      <c r="CT30" s="119">
        <v>0.16206723000000001</v>
      </c>
    </row>
    <row r="31" spans="2:98" x14ac:dyDescent="0.25">
      <c r="B31" s="185"/>
      <c r="C31" s="34" t="s">
        <v>10</v>
      </c>
      <c r="D31" s="23">
        <f>+(D30/D124)*100</f>
        <v>1.5986657431731249E-2</v>
      </c>
      <c r="E31" s="23">
        <f t="shared" ref="E31:P31" si="129">+(E30/E124)*100</f>
        <v>1.0897232100923348E-2</v>
      </c>
      <c r="F31" s="23">
        <f t="shared" si="129"/>
        <v>4.1079418078931304E-3</v>
      </c>
      <c r="G31" s="23">
        <f t="shared" si="129"/>
        <v>3.3030768387672582E-3</v>
      </c>
      <c r="H31" s="23">
        <f t="shared" si="129"/>
        <v>3.9019599628660664E-3</v>
      </c>
      <c r="I31" s="23">
        <f t="shared" si="129"/>
        <v>6.5157043377600844E-3</v>
      </c>
      <c r="J31" s="23">
        <f t="shared" si="129"/>
        <v>6.8595607900193076E-3</v>
      </c>
      <c r="K31" s="23">
        <f t="shared" si="129"/>
        <v>2.9479690999725913E-3</v>
      </c>
      <c r="L31" s="23">
        <f t="shared" si="129"/>
        <v>2.3594122150805154E-3</v>
      </c>
      <c r="M31" s="23">
        <f t="shared" si="129"/>
        <v>3.8658796808671162E-3</v>
      </c>
      <c r="N31" s="23">
        <f t="shared" si="129"/>
        <v>1.3032177480597651E-2</v>
      </c>
      <c r="O31" s="23">
        <f t="shared" si="129"/>
        <v>9.0369965528278185E-3</v>
      </c>
      <c r="P31" s="23">
        <f t="shared" si="129"/>
        <v>3.7580880888411143E-4</v>
      </c>
      <c r="Q31" s="23">
        <f t="shared" ref="Q31" si="130">+(Q30/Q48)*100</f>
        <v>1.3956635053347677E-2</v>
      </c>
      <c r="R31" s="23">
        <f t="shared" ref="R31" si="131">+(R30/R48)*100</f>
        <v>1.4661163505286026E-2</v>
      </c>
      <c r="S31" s="116">
        <f t="shared" ref="S31" si="132">+(S30/S48)*100</f>
        <v>4.2970920275069054E-2</v>
      </c>
      <c r="T31" s="116">
        <f t="shared" ref="T31:U31" si="133">+(T30/T48)*100</f>
        <v>0</v>
      </c>
      <c r="U31" s="116">
        <f t="shared" si="133"/>
        <v>0</v>
      </c>
      <c r="V31" s="116">
        <f t="shared" ref="V31" si="134">+(V30/V48)*100</f>
        <v>9.9738476511443772E-3</v>
      </c>
      <c r="W31" s="116">
        <f t="shared" ref="W31:X31" si="135">+(W30/W48)*100</f>
        <v>5.3349229968751373E-4</v>
      </c>
      <c r="X31" s="116">
        <f t="shared" si="135"/>
        <v>2.0317333969325077E-3</v>
      </c>
      <c r="Y31" s="116">
        <f t="shared" ref="Y31:Z31" si="136">+(Y30/Y48)*100</f>
        <v>8.0291799226221304E-4</v>
      </c>
      <c r="Z31" s="116">
        <f t="shared" si="136"/>
        <v>1.4135223405701854E-5</v>
      </c>
      <c r="AA31" s="116">
        <f t="shared" ref="AA31:AB31" si="137">+(AA30/AA48)*100</f>
        <v>1.3740540130979597E-4</v>
      </c>
      <c r="AB31" s="116">
        <f t="shared" si="137"/>
        <v>8.4591213958393995E-3</v>
      </c>
      <c r="AC31" s="116">
        <f t="shared" ref="AC31:AD31" si="138">+(AC30/AC48)*100</f>
        <v>2.0762329880601732E-4</v>
      </c>
      <c r="AD31" s="116">
        <f t="shared" si="138"/>
        <v>1.0333260195999022E-3</v>
      </c>
      <c r="AE31" s="120">
        <f t="shared" ref="AE31:AF31" si="139">+(AE30/AE48)*100</f>
        <v>0</v>
      </c>
      <c r="AF31" s="116">
        <f t="shared" si="139"/>
        <v>2.7810582061743073E-2</v>
      </c>
      <c r="AG31" s="116">
        <v>0</v>
      </c>
      <c r="AH31" s="116">
        <v>1.2416051394759228E-4</v>
      </c>
      <c r="AI31" s="116">
        <v>2.5029542838797916E-4</v>
      </c>
      <c r="AJ31" s="116">
        <v>2.5003582861899704E-3</v>
      </c>
      <c r="AK31" s="116">
        <v>1.7837342190103844E-3</v>
      </c>
      <c r="AL31" s="116">
        <v>4.5657016870158694E-4</v>
      </c>
      <c r="AM31" s="116">
        <v>0</v>
      </c>
      <c r="AN31" s="116">
        <v>0</v>
      </c>
      <c r="AO31" s="116">
        <v>6.6588378725826744E-3</v>
      </c>
      <c r="AP31" s="116">
        <v>5.6308050076276294E-3</v>
      </c>
      <c r="AQ31" s="116">
        <v>1.831844307436339E-3</v>
      </c>
      <c r="AR31" s="116">
        <v>2.5478164325892887E-3</v>
      </c>
      <c r="AS31" s="116">
        <v>3.1652739690888852E-2</v>
      </c>
      <c r="AT31" s="116">
        <v>0</v>
      </c>
      <c r="AU31" s="116">
        <v>0</v>
      </c>
      <c r="AV31" s="116">
        <v>6.9463592096478547E-3</v>
      </c>
      <c r="AW31" s="116">
        <v>2.4892069898415016E-3</v>
      </c>
      <c r="AX31" s="116">
        <v>1.8453913143890736E-3</v>
      </c>
      <c r="AY31" s="116">
        <v>4.1699458215566071E-5</v>
      </c>
      <c r="AZ31" s="23">
        <v>0</v>
      </c>
      <c r="BA31" s="23">
        <v>0</v>
      </c>
      <c r="BB31" s="23">
        <v>9.598823718607109E-3</v>
      </c>
      <c r="BC31" s="23">
        <v>2.8229974340401127E-3</v>
      </c>
      <c r="BD31" s="23">
        <v>3.8066793700792549E-3</v>
      </c>
      <c r="BE31" s="23">
        <v>5.4456261779495556E-3</v>
      </c>
      <c r="BF31" s="23">
        <v>3.244542488695281E-2</v>
      </c>
      <c r="BG31" s="23">
        <v>1.3890925970844971E-3</v>
      </c>
      <c r="BH31" s="23">
        <v>1.9669024245591317E-3</v>
      </c>
      <c r="BI31" s="23">
        <v>7.6501217854653344E-3</v>
      </c>
      <c r="BJ31" s="23">
        <v>2.8692182430933057E-3</v>
      </c>
      <c r="BK31" s="23">
        <v>4.7440857588440227E-3</v>
      </c>
      <c r="BL31" s="23">
        <v>4.3201307624514754E-4</v>
      </c>
      <c r="BM31" s="23">
        <v>4.1276062327424892E-4</v>
      </c>
      <c r="BN31" s="23">
        <v>7.4527017230195333E-4</v>
      </c>
      <c r="BO31" s="23">
        <v>5.4382427873374811E-3</v>
      </c>
      <c r="BP31" s="23">
        <v>2.4464446004999496E-3</v>
      </c>
      <c r="BQ31" s="23">
        <v>9.2852781062881216E-3</v>
      </c>
      <c r="BR31" s="23">
        <v>5.6621622914393465E-4</v>
      </c>
      <c r="BS31" s="23">
        <v>3.7945646404137119E-2</v>
      </c>
      <c r="BT31" s="23">
        <v>0</v>
      </c>
      <c r="BU31" s="23">
        <v>5.8048258341356063E-4</v>
      </c>
      <c r="BV31" s="23">
        <v>4.086566538728461E-3</v>
      </c>
      <c r="BW31" s="23">
        <v>4.0716414359071992E-3</v>
      </c>
      <c r="BX31" s="23">
        <v>4.7472475122989511E-3</v>
      </c>
      <c r="BY31" s="23">
        <v>5.2196207319004815E-3</v>
      </c>
      <c r="BZ31" s="23">
        <v>2.5030667726172766E-4</v>
      </c>
      <c r="CA31" s="23">
        <v>0</v>
      </c>
      <c r="CB31" s="23">
        <v>5.2701337734685737E-3</v>
      </c>
      <c r="CC31" s="23">
        <v>3.3972108533320763E-3</v>
      </c>
      <c r="CD31" s="23">
        <v>4.9597691961049016E-3</v>
      </c>
      <c r="CE31" s="23">
        <v>4.4667276342858706E-3</v>
      </c>
      <c r="CF31" s="23">
        <v>3.7283632455325066E-2</v>
      </c>
      <c r="CG31" s="23">
        <v>2.564496673102116E-3</v>
      </c>
      <c r="CH31" s="23">
        <v>0</v>
      </c>
      <c r="CI31" s="23">
        <v>2.5036374460150139E-3</v>
      </c>
      <c r="CJ31" s="23">
        <v>2.3355958749667356E-3</v>
      </c>
      <c r="CK31" s="23">
        <v>3.2478658252442054E-3</v>
      </c>
      <c r="CL31" s="23">
        <v>3.1125693165866466E-3</v>
      </c>
      <c r="CM31" s="23">
        <v>3.6362195442168985E-4</v>
      </c>
      <c r="CN31" s="23">
        <v>8.1721515935627084E-3</v>
      </c>
      <c r="CO31" s="23">
        <v>2.2414785252446979E-3</v>
      </c>
      <c r="CP31" s="23">
        <v>1.957986190232376E-3</v>
      </c>
      <c r="CQ31" s="23">
        <v>5.7589380186494846E-3</v>
      </c>
      <c r="CR31" s="23">
        <v>8.7814241298610272E-4</v>
      </c>
      <c r="CS31" s="23">
        <v>9.709193710947181E-4</v>
      </c>
      <c r="CT31" s="23">
        <v>2.6904502776152846E-4</v>
      </c>
    </row>
    <row r="32" spans="2:98" x14ac:dyDescent="0.25">
      <c r="B32" s="185"/>
      <c r="C32" s="47" t="s">
        <v>102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297.24530398474099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  <c r="CQ32" s="28">
        <v>54.164270349917004</v>
      </c>
      <c r="CR32" s="28">
        <v>33.967239636158837</v>
      </c>
      <c r="CS32" s="28">
        <v>3.7989922979400723</v>
      </c>
      <c r="CT32" s="28">
        <v>39.56895785400782</v>
      </c>
    </row>
    <row r="33" spans="2:98" x14ac:dyDescent="0.25">
      <c r="B33" s="185"/>
      <c r="C33" s="34" t="s">
        <v>4</v>
      </c>
      <c r="D33" s="23">
        <f t="shared" ref="D33:Q33" si="140">+(D32/D9)*100</f>
        <v>13.283844270695486</v>
      </c>
      <c r="E33" s="23">
        <f t="shared" si="140"/>
        <v>13.534715288620374</v>
      </c>
      <c r="F33" s="23">
        <f t="shared" si="140"/>
        <v>14.269538825494299</v>
      </c>
      <c r="G33" s="23">
        <f t="shared" si="140"/>
        <v>16.293119429481155</v>
      </c>
      <c r="H33" s="23">
        <f t="shared" si="140"/>
        <v>15.27638244644853</v>
      </c>
      <c r="I33" s="23">
        <f t="shared" si="140"/>
        <v>24.785845843963763</v>
      </c>
      <c r="J33" s="23">
        <f t="shared" si="140"/>
        <v>31.644888703647407</v>
      </c>
      <c r="K33" s="23">
        <f t="shared" si="140"/>
        <v>32.470974066502691</v>
      </c>
      <c r="L33" s="23">
        <f t="shared" si="140"/>
        <v>26.273965970754265</v>
      </c>
      <c r="M33" s="23">
        <f t="shared" si="140"/>
        <v>26.216642560271247</v>
      </c>
      <c r="N33" s="23">
        <f t="shared" si="140"/>
        <v>40.884547226545351</v>
      </c>
      <c r="O33" s="23">
        <f t="shared" si="140"/>
        <v>34.441256983157224</v>
      </c>
      <c r="P33" s="23">
        <f t="shared" si="140"/>
        <v>40.250445051014758</v>
      </c>
      <c r="Q33" s="23">
        <f t="shared" si="140"/>
        <v>37.905271830502336</v>
      </c>
      <c r="R33" s="23">
        <f>+(R32/R9)*100</f>
        <v>29.378497001074432</v>
      </c>
      <c r="S33" s="88">
        <f t="shared" ref="S33" si="141">+(S32/S9)*100</f>
        <v>26.908537882585744</v>
      </c>
      <c r="T33" s="23">
        <f t="shared" ref="T33:U33" si="142">+(T32/T9)*100</f>
        <v>9.7386032673828531</v>
      </c>
      <c r="U33" s="23">
        <f t="shared" si="142"/>
        <v>79.400606662369853</v>
      </c>
      <c r="V33" s="23">
        <f t="shared" ref="V33" si="143">+(V32/V9)*100</f>
        <v>8.1719070475633213</v>
      </c>
      <c r="W33" s="23">
        <f t="shared" ref="W33:X33" si="144">+(W32/W9)*100</f>
        <v>7.2558878191717993</v>
      </c>
      <c r="X33" s="23">
        <f t="shared" si="144"/>
        <v>55.235171379894979</v>
      </c>
      <c r="Y33" s="23">
        <f t="shared" ref="Y33:Z33" si="145">+(Y32/Y9)*100</f>
        <v>34.229783807219647</v>
      </c>
      <c r="Z33" s="23">
        <f t="shared" si="145"/>
        <v>10.001075522010362</v>
      </c>
      <c r="AA33" s="23">
        <f t="shared" ref="AA33:AB33" si="146">+(AA32/AA9)*100</f>
        <v>7.0847103862234819</v>
      </c>
      <c r="AB33" s="23">
        <f t="shared" si="146"/>
        <v>2.806464448280487</v>
      </c>
      <c r="AC33" s="23">
        <f t="shared" ref="AC33:AD33" si="147">+(AC32/AC9)*100</f>
        <v>7.8864962651851069</v>
      </c>
      <c r="AD33" s="23">
        <f t="shared" si="147"/>
        <v>15.818808481321788</v>
      </c>
      <c r="AE33" s="23">
        <f t="shared" ref="AE33:AF33" si="148">+(AE32/AE9)*100</f>
        <v>44.255027864193295</v>
      </c>
      <c r="AF33" s="23">
        <f t="shared" si="148"/>
        <v>21.793710773221694</v>
      </c>
      <c r="AG33" s="23">
        <v>11.668031852957517</v>
      </c>
      <c r="AH33" s="23">
        <v>17.510420869533057</v>
      </c>
      <c r="AI33" s="23">
        <v>5.8258221739440943</v>
      </c>
      <c r="AJ33" s="23">
        <v>9.199703498416973</v>
      </c>
      <c r="AK33" s="23">
        <v>13.832306066879813</v>
      </c>
      <c r="AL33" s="23">
        <v>41.964456604069596</v>
      </c>
      <c r="AM33" s="23">
        <v>11.693943135606952</v>
      </c>
      <c r="AN33" s="23">
        <v>13.627016192817573</v>
      </c>
      <c r="AO33" s="23">
        <v>19.353962083882585</v>
      </c>
      <c r="AP33" s="23">
        <v>9.2843900404383195</v>
      </c>
      <c r="AQ33" s="23">
        <v>67.944065110428355</v>
      </c>
      <c r="AR33" s="23">
        <v>80.125813818928734</v>
      </c>
      <c r="AS33" s="23">
        <v>31.815896789387548</v>
      </c>
      <c r="AT33" s="23">
        <v>12.177263723713045</v>
      </c>
      <c r="AU33" s="23">
        <v>23.973075793395555</v>
      </c>
      <c r="AV33" s="23">
        <v>11.141320997357782</v>
      </c>
      <c r="AW33" s="23">
        <v>11.490248780410139</v>
      </c>
      <c r="AX33" s="23">
        <v>5.5047161951082719</v>
      </c>
      <c r="AY33" s="23">
        <v>34.092823374969825</v>
      </c>
      <c r="AZ33" s="23">
        <v>72.1906560217584</v>
      </c>
      <c r="BA33" s="23">
        <v>26.244444058723531</v>
      </c>
      <c r="BB33" s="23">
        <v>15.842979926019801</v>
      </c>
      <c r="BC33" s="23">
        <v>38.54271300793102</v>
      </c>
      <c r="BD33" s="23">
        <v>14.408248376639673</v>
      </c>
      <c r="BE33" s="23">
        <v>70.511412554909924</v>
      </c>
      <c r="BF33" s="23">
        <v>26.188629397129976</v>
      </c>
      <c r="BG33" s="23">
        <v>3.011427097305666</v>
      </c>
      <c r="BH33" s="23">
        <v>42.635379007616962</v>
      </c>
      <c r="BI33" s="23">
        <v>8.1536668031381456</v>
      </c>
      <c r="BJ33" s="23">
        <v>27.676480715904511</v>
      </c>
      <c r="BK33" s="23">
        <v>2.9777036485372919</v>
      </c>
      <c r="BL33" s="23">
        <v>35.106106973444838</v>
      </c>
      <c r="BM33" s="23">
        <v>24.451339680477496</v>
      </c>
      <c r="BN33" s="23">
        <v>52.210574724004765</v>
      </c>
      <c r="BO33" s="23">
        <v>7.9251361281015207</v>
      </c>
      <c r="BP33" s="23">
        <v>7.8308210614469314</v>
      </c>
      <c r="BQ33" s="23">
        <v>32.916812968524759</v>
      </c>
      <c r="BR33" s="23">
        <v>53.295465933358969</v>
      </c>
      <c r="BS33" s="23"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  <c r="CQ33" s="23">
        <v>21.034620649492762</v>
      </c>
      <c r="CR33" s="23">
        <v>48.313372030596277</v>
      </c>
      <c r="CS33" s="23">
        <v>6.4445166196061248</v>
      </c>
      <c r="CT33" s="23">
        <v>28.085589505738749</v>
      </c>
    </row>
    <row r="34" spans="2:98" x14ac:dyDescent="0.25">
      <c r="B34" s="185"/>
      <c r="C34" s="34" t="s">
        <v>1</v>
      </c>
      <c r="D34" s="23">
        <f t="shared" ref="D34:P34" si="149">+(D32/D124)*100</f>
        <v>0.34014368683265395</v>
      </c>
      <c r="E34" s="23">
        <f t="shared" si="149"/>
        <v>0.33275456530664799</v>
      </c>
      <c r="F34" s="23">
        <f t="shared" si="149"/>
        <v>0.31949249789746559</v>
      </c>
      <c r="G34" s="23">
        <f t="shared" si="149"/>
        <v>0.30224275567407466</v>
      </c>
      <c r="H34" s="23">
        <f t="shared" si="149"/>
        <v>0.21195855384602949</v>
      </c>
      <c r="I34" s="23">
        <f t="shared" si="149"/>
        <v>0.45678505420196264</v>
      </c>
      <c r="J34" s="23">
        <f t="shared" si="149"/>
        <v>0.47161240678550936</v>
      </c>
      <c r="K34" s="23">
        <f t="shared" si="149"/>
        <v>0.41150686935406994</v>
      </c>
      <c r="L34" s="23">
        <f t="shared" si="149"/>
        <v>0.31154980368233959</v>
      </c>
      <c r="M34" s="23">
        <f t="shared" si="149"/>
        <v>0.24943295861437151</v>
      </c>
      <c r="N34" s="23">
        <f t="shared" si="149"/>
        <v>0.46450772781811345</v>
      </c>
      <c r="O34" s="23">
        <f t="shared" si="149"/>
        <v>0.44952553345232804</v>
      </c>
      <c r="P34" s="23">
        <f t="shared" si="149"/>
        <v>0.71090335185334441</v>
      </c>
      <c r="Q34" s="23">
        <f t="shared" ref="Q34" si="150">+(Q32/Q48)*100</f>
        <v>0.65530094437706654</v>
      </c>
      <c r="R34" s="23">
        <f>+(R32/R48)*100</f>
        <v>0.46735952267856173</v>
      </c>
      <c r="S34" s="88">
        <f t="shared" ref="S34" si="151">+(S32/S48)*100</f>
        <v>0.49305085341706861</v>
      </c>
      <c r="T34" s="23">
        <f t="shared" ref="T34:U34" si="152">+(T32/T48)*100</f>
        <v>6.6526922615359994E-3</v>
      </c>
      <c r="U34" s="23">
        <f t="shared" si="152"/>
        <v>0.1384547255673044</v>
      </c>
      <c r="V34" s="23">
        <f t="shared" ref="V34" si="153">+(V32/V48)*100</f>
        <v>2.1162416669463058E-2</v>
      </c>
      <c r="W34" s="23">
        <f t="shared" ref="W34:X34" si="154">+(W32/W48)*100</f>
        <v>1.0814844414851581E-2</v>
      </c>
      <c r="X34" s="23">
        <f t="shared" si="154"/>
        <v>0.17206107817885888</v>
      </c>
      <c r="Y34" s="23">
        <f t="shared" ref="Y34:Z34" si="155">+(Y32/Y48)*100</f>
        <v>1.7502561391207774E-2</v>
      </c>
      <c r="Z34" s="23">
        <f t="shared" si="155"/>
        <v>7.3684825358368029E-3</v>
      </c>
      <c r="AA34" s="23">
        <f t="shared" ref="AA34:AB34" si="156">+(AA32/AA48)*100</f>
        <v>1.0052318083741548E-2</v>
      </c>
      <c r="AB34" s="23">
        <f t="shared" si="156"/>
        <v>7.0417660986094432E-3</v>
      </c>
      <c r="AC34" s="23">
        <f t="shared" ref="AC34:AD34" si="157">+(AC32/AC48)*100</f>
        <v>1.760151196642442E-2</v>
      </c>
      <c r="AD34" s="23">
        <f t="shared" si="157"/>
        <v>2.325554425763619E-2</v>
      </c>
      <c r="AE34" s="23">
        <f t="shared" ref="AE34:AF34" si="158">+(AE32/AE48)*100</f>
        <v>2.9193174613775873E-2</v>
      </c>
      <c r="AF34" s="23">
        <f t="shared" si="158"/>
        <v>0.45092075394583653</v>
      </c>
      <c r="AG34" s="23">
        <v>5.916563640209609E-3</v>
      </c>
      <c r="AH34" s="23">
        <v>1.8229319995104337E-2</v>
      </c>
      <c r="AI34" s="23">
        <v>1.4224021535197185E-2</v>
      </c>
      <c r="AJ34" s="23">
        <v>1.9013579424032239E-2</v>
      </c>
      <c r="AK34" s="23">
        <v>2.2855489050528564E-2</v>
      </c>
      <c r="AL34" s="23">
        <v>2.6078978157520319E-2</v>
      </c>
      <c r="AM34" s="23">
        <v>6.9313032862218663E-3</v>
      </c>
      <c r="AN34" s="23">
        <v>1.6016424540191088E-2</v>
      </c>
      <c r="AO34" s="23">
        <v>5.6743436265745045E-2</v>
      </c>
      <c r="AP34" s="23">
        <v>1.9530627759045554E-2</v>
      </c>
      <c r="AQ34" s="23">
        <v>0.38000877663212357</v>
      </c>
      <c r="AR34" s="23">
        <v>0.1579042498697712</v>
      </c>
      <c r="AS34" s="23">
        <v>0.73812259422507476</v>
      </c>
      <c r="AT34" s="23">
        <v>6.5264121086138181E-3</v>
      </c>
      <c r="AU34" s="23">
        <v>2.4204928066563887E-2</v>
      </c>
      <c r="AV34" s="23">
        <v>3.2900659275201714E-2</v>
      </c>
      <c r="AW34" s="23">
        <v>2.2665904417132191E-2</v>
      </c>
      <c r="AX34" s="23">
        <v>9.938157376388479E-3</v>
      </c>
      <c r="AY34" s="23">
        <v>2.2618505298059373E-2</v>
      </c>
      <c r="AZ34" s="23">
        <v>8.9086116647683997E-2</v>
      </c>
      <c r="BA34" s="23">
        <v>3.2878537155389756E-2</v>
      </c>
      <c r="BB34" s="23">
        <v>5.725435450829848E-2</v>
      </c>
      <c r="BC34" s="23">
        <v>0.11956816873066119</v>
      </c>
      <c r="BD34" s="23">
        <v>4.2438119104696928E-2</v>
      </c>
      <c r="BE34" s="23">
        <v>0.19217189371274704</v>
      </c>
      <c r="BF34" s="23">
        <v>0.63262095644980199</v>
      </c>
      <c r="BG34" s="23">
        <v>1.8107649777432528E-2</v>
      </c>
      <c r="BH34" s="23">
        <v>8.8872108617920442E-2</v>
      </c>
      <c r="BI34" s="23">
        <v>2.7650032771892916E-2</v>
      </c>
      <c r="BJ34" s="23">
        <v>8.2384761083780012E-2</v>
      </c>
      <c r="BK34" s="23">
        <v>8.9652645541700559E-3</v>
      </c>
      <c r="BL34" s="23">
        <v>6.0516362573105935E-2</v>
      </c>
      <c r="BM34" s="23">
        <v>6.6987006999844542E-2</v>
      </c>
      <c r="BN34" s="23">
        <v>0.11101518317765198</v>
      </c>
      <c r="BO34" s="23">
        <v>3.6813682605556675E-2</v>
      </c>
      <c r="BP34" s="23">
        <v>1.8248345297216671E-2</v>
      </c>
      <c r="BQ34" s="23">
        <v>0.15351618734760158</v>
      </c>
      <c r="BR34" s="23">
        <v>0.16845971868623855</v>
      </c>
      <c r="BS34" s="23">
        <v>0.84153630349241104</v>
      </c>
      <c r="BT34" s="23">
        <v>2.816802272544341E-3</v>
      </c>
      <c r="BU34" s="23">
        <v>0.18467916970692147</v>
      </c>
      <c r="BV34" s="23">
        <v>5.5519667207509706E-2</v>
      </c>
      <c r="BW34" s="23">
        <v>8.0508425300679393E-2</v>
      </c>
      <c r="BX34" s="23">
        <v>1.0841234354472231E-2</v>
      </c>
      <c r="BY34" s="23">
        <v>1.8020169973999179E-2</v>
      </c>
      <c r="BZ34" s="23">
        <v>4.2779042059678191E-3</v>
      </c>
      <c r="CA34" s="23">
        <v>0.20964378992569824</v>
      </c>
      <c r="CB34" s="23">
        <v>8.9874582912007381E-2</v>
      </c>
      <c r="CC34" s="23">
        <v>8.9177197794273216E-2</v>
      </c>
      <c r="CD34" s="23">
        <v>1.3036554274692554E-2</v>
      </c>
      <c r="CE34" s="23">
        <v>0.12392053591207652</v>
      </c>
      <c r="CF34" s="23">
        <v>0.88788682651022677</v>
      </c>
      <c r="CG34" s="23">
        <v>5.6082835963894136E-2</v>
      </c>
      <c r="CH34" s="23">
        <v>8.5161892162693764E-2</v>
      </c>
      <c r="CI34" s="23">
        <v>5.3986409842863986E-2</v>
      </c>
      <c r="CJ34" s="23">
        <v>1.7388351851232942E-2</v>
      </c>
      <c r="CK34" s="23">
        <v>1.2531864315882784E-2</v>
      </c>
      <c r="CL34" s="23">
        <v>0.26174773989197658</v>
      </c>
      <c r="CM34" s="23">
        <v>4.6227991263835377E-3</v>
      </c>
      <c r="CN34" s="23">
        <v>6.7668245940990093E-2</v>
      </c>
      <c r="CO34" s="23">
        <v>4.0536090940842456E-2</v>
      </c>
      <c r="CP34" s="23">
        <v>9.7612831493401234E-2</v>
      </c>
      <c r="CQ34" s="23">
        <v>0.10894438518695353</v>
      </c>
      <c r="CR34" s="23">
        <v>6.8320684738346391E-2</v>
      </c>
      <c r="CS34" s="23">
        <v>6.3066419304205999E-3</v>
      </c>
      <c r="CT34" s="23">
        <v>6.568774800634454E-2</v>
      </c>
    </row>
    <row r="35" spans="2:98" x14ac:dyDescent="0.25">
      <c r="B35" s="185"/>
      <c r="C35" s="48" t="s">
        <v>124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  <c r="CQ35" s="31">
        <v>41.251428619916993</v>
      </c>
      <c r="CR35" s="31">
        <v>33.96723963615883</v>
      </c>
      <c r="CS35" s="31">
        <v>3.7989922979400723</v>
      </c>
      <c r="CT35" s="31">
        <v>36.183844414007822</v>
      </c>
    </row>
    <row r="36" spans="2:98" x14ac:dyDescent="0.25">
      <c r="B36" s="185"/>
      <c r="C36" s="34" t="s">
        <v>9</v>
      </c>
      <c r="D36" s="23">
        <f>+(D35/D9)*100</f>
        <v>13.283844270695486</v>
      </c>
      <c r="E36" s="23">
        <f t="shared" ref="E36:Q36" si="159">+(E35/E9)*100</f>
        <v>13.534715288620374</v>
      </c>
      <c r="F36" s="23">
        <f t="shared" si="159"/>
        <v>14.269538825494301</v>
      </c>
      <c r="G36" s="23">
        <f t="shared" si="159"/>
        <v>16.293119429481159</v>
      </c>
      <c r="H36" s="23">
        <f t="shared" si="159"/>
        <v>15.145246070423617</v>
      </c>
      <c r="I36" s="23">
        <f t="shared" si="159"/>
        <v>24.617979125809303</v>
      </c>
      <c r="J36" s="23">
        <f t="shared" si="159"/>
        <v>31.523969336772744</v>
      </c>
      <c r="K36" s="23">
        <f t="shared" si="159"/>
        <v>32.360617873534231</v>
      </c>
      <c r="L36" s="23">
        <f t="shared" si="159"/>
        <v>26.164093479831163</v>
      </c>
      <c r="M36" s="23">
        <f t="shared" si="159"/>
        <v>26.149389413350736</v>
      </c>
      <c r="N36" s="23">
        <f t="shared" si="159"/>
        <v>40.814996503688747</v>
      </c>
      <c r="O36" s="23">
        <f t="shared" si="159"/>
        <v>34.424442599163626</v>
      </c>
      <c r="P36" s="23">
        <f t="shared" si="159"/>
        <v>40.220761110891011</v>
      </c>
      <c r="Q36" s="23">
        <f t="shared" si="159"/>
        <v>37.630734563257427</v>
      </c>
      <c r="R36" s="23">
        <f t="shared" ref="R36" si="160">+(R35/R9)*100</f>
        <v>29.368933069881887</v>
      </c>
      <c r="S36" s="88">
        <f t="shared" ref="S36" si="161">+(S35/S9)*100</f>
        <v>26.69681608293719</v>
      </c>
      <c r="T36" s="23">
        <f t="shared" ref="T36:U36" si="162">+(T35/T9)*100</f>
        <v>9.7386032673828513</v>
      </c>
      <c r="U36" s="23">
        <f t="shared" si="162"/>
        <v>79.400606662369853</v>
      </c>
      <c r="V36" s="23">
        <f t="shared" ref="V36" si="163">+(V35/V9)*100</f>
        <v>8.1719070475633231</v>
      </c>
      <c r="W36" s="23">
        <f t="shared" ref="W36:X36" si="164">+(W35/W9)*100</f>
        <v>7.2558878191717993</v>
      </c>
      <c r="X36" s="23">
        <f t="shared" si="164"/>
        <v>55.235171379895021</v>
      </c>
      <c r="Y36" s="23">
        <f t="shared" ref="Y36:Z36" si="165">+(Y35/Y9)*100</f>
        <v>34.229783807219647</v>
      </c>
      <c r="Z36" s="23">
        <f t="shared" si="165"/>
        <v>10.001075522010362</v>
      </c>
      <c r="AA36" s="23">
        <f t="shared" ref="AA36:AB36" si="166">+(AA35/AA9)*100</f>
        <v>4.904332140806404</v>
      </c>
      <c r="AB36" s="23">
        <f t="shared" si="166"/>
        <v>2.806464448280487</v>
      </c>
      <c r="AC36" s="23">
        <f t="shared" ref="AC36:AD36" si="167">+(AC35/AC9)*100</f>
        <v>7.8864962651851069</v>
      </c>
      <c r="AD36" s="23">
        <f t="shared" si="167"/>
        <v>15.818808481321797</v>
      </c>
      <c r="AE36" s="23">
        <f t="shared" ref="AE36:AF36" si="168">+(AE35/AE9)*100</f>
        <v>44.255027864193295</v>
      </c>
      <c r="AF36" s="23">
        <f t="shared" si="168"/>
        <v>21.492655772440813</v>
      </c>
      <c r="AG36" s="23">
        <v>11.668031852957517</v>
      </c>
      <c r="AH36" s="23">
        <v>13.151816966236577</v>
      </c>
      <c r="AI36" s="23">
        <v>5.8258221739440907</v>
      </c>
      <c r="AJ36" s="23">
        <v>9.199703498416973</v>
      </c>
      <c r="AK36" s="23">
        <v>13.832306066879818</v>
      </c>
      <c r="AL36" s="23">
        <v>41.964456604069596</v>
      </c>
      <c r="AM36" s="23">
        <v>11.693943135606952</v>
      </c>
      <c r="AN36" s="23">
        <v>9.7024131561926268</v>
      </c>
      <c r="AO36" s="23">
        <v>19.353962083882585</v>
      </c>
      <c r="AP36" s="23">
        <v>9.2843900404383195</v>
      </c>
      <c r="AQ36" s="23">
        <v>67.944065110428355</v>
      </c>
      <c r="AR36" s="23">
        <v>80.125813818928734</v>
      </c>
      <c r="AS36" s="23">
        <v>31.421483766133417</v>
      </c>
      <c r="AT36" s="23">
        <v>12.177263723713045</v>
      </c>
      <c r="AU36" s="23">
        <v>14.262489501664627</v>
      </c>
      <c r="AV36" s="23">
        <v>11.141320997357782</v>
      </c>
      <c r="AW36" s="23">
        <v>11.490248780410139</v>
      </c>
      <c r="AX36" s="23">
        <v>5.5047161951082719</v>
      </c>
      <c r="AY36" s="23">
        <v>34.092823374969825</v>
      </c>
      <c r="AZ36" s="23">
        <v>72.1906560217584</v>
      </c>
      <c r="BA36" s="23">
        <v>18.537266727061741</v>
      </c>
      <c r="BB36" s="23">
        <v>15.842979926019801</v>
      </c>
      <c r="BC36" s="23">
        <v>38.54271300793102</v>
      </c>
      <c r="BD36" s="23">
        <v>14.408248376639673</v>
      </c>
      <c r="BE36" s="23">
        <v>70.511412554909924</v>
      </c>
      <c r="BF36" s="23">
        <v>25.383047100375279</v>
      </c>
      <c r="BG36" s="23">
        <v>3.011427097305666</v>
      </c>
      <c r="BH36" s="23">
        <v>38.266784316650487</v>
      </c>
      <c r="BI36" s="23">
        <v>8.1536668031381456</v>
      </c>
      <c r="BJ36" s="23">
        <v>27.676480715904511</v>
      </c>
      <c r="BK36" s="23">
        <v>2.9777036485372919</v>
      </c>
      <c r="BL36" s="23">
        <v>33.280041220056695</v>
      </c>
      <c r="BM36" s="23">
        <v>24.451339680477496</v>
      </c>
      <c r="BN36" s="23">
        <v>47.999367993770967</v>
      </c>
      <c r="BO36" s="23">
        <v>7.9251361281015207</v>
      </c>
      <c r="BP36" s="23">
        <v>7.8308210614469314</v>
      </c>
      <c r="BQ36" s="23">
        <v>32.916812968524759</v>
      </c>
      <c r="BR36" s="23">
        <v>51.826219339137921</v>
      </c>
      <c r="BS36" s="23"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  <c r="CQ36" s="23">
        <v>16.019936143585696</v>
      </c>
      <c r="CR36" s="23">
        <v>48.313372030596263</v>
      </c>
      <c r="CS36" s="23">
        <v>6.4445166196061248</v>
      </c>
      <c r="CT36" s="23">
        <v>25.682875063347403</v>
      </c>
    </row>
    <row r="37" spans="2:98" x14ac:dyDescent="0.25">
      <c r="B37" s="185"/>
      <c r="C37" s="34" t="s">
        <v>10</v>
      </c>
      <c r="D37" s="23">
        <f t="shared" ref="D37:P37" si="169">+(D35/D124)*100</f>
        <v>0.34014368683265395</v>
      </c>
      <c r="E37" s="23">
        <f t="shared" si="169"/>
        <v>0.33275456530664799</v>
      </c>
      <c r="F37" s="23">
        <f t="shared" si="169"/>
        <v>0.31949249789746564</v>
      </c>
      <c r="G37" s="23">
        <f t="shared" si="169"/>
        <v>0.30224275567407471</v>
      </c>
      <c r="H37" s="23">
        <f t="shared" si="169"/>
        <v>0.2101390473813094</v>
      </c>
      <c r="I37" s="23">
        <f t="shared" si="169"/>
        <v>0.45369139306836187</v>
      </c>
      <c r="J37" s="23">
        <f t="shared" si="169"/>
        <v>0.4698103124829256</v>
      </c>
      <c r="K37" s="23">
        <f t="shared" si="169"/>
        <v>0.41010831779262685</v>
      </c>
      <c r="L37" s="23">
        <f t="shared" si="169"/>
        <v>0.31024696447583056</v>
      </c>
      <c r="M37" s="23">
        <f t="shared" si="169"/>
        <v>0.24879309211072045</v>
      </c>
      <c r="N37" s="23">
        <f t="shared" si="169"/>
        <v>0.46371753077708427</v>
      </c>
      <c r="O37" s="23">
        <f t="shared" si="169"/>
        <v>0.44930607296811603</v>
      </c>
      <c r="P37" s="23">
        <f t="shared" si="169"/>
        <v>0.71037907410924894</v>
      </c>
      <c r="Q37" s="23">
        <f t="shared" ref="Q37" si="170">+(Q35/Q48)*100</f>
        <v>0.65055478317561821</v>
      </c>
      <c r="R37" s="23">
        <f t="shared" ref="R37" si="171">+(R35/R48)*100</f>
        <v>0.46720737758016151</v>
      </c>
      <c r="S37" s="88">
        <f t="shared" ref="S37" si="172">+(S35/S48)*100</f>
        <v>0.48917142992482177</v>
      </c>
      <c r="T37" s="23">
        <f t="shared" ref="T37:U37" si="173">+(T35/T48)*100</f>
        <v>6.6526922615359986E-3</v>
      </c>
      <c r="U37" s="23">
        <f t="shared" si="173"/>
        <v>0.1384547255673044</v>
      </c>
      <c r="V37" s="23">
        <f t="shared" ref="V37" si="174">+(V35/V48)*100</f>
        <v>2.1162416669463058E-2</v>
      </c>
      <c r="W37" s="23">
        <f t="shared" ref="W37:X37" si="175">+(W35/W48)*100</f>
        <v>1.0814844414851579E-2</v>
      </c>
      <c r="X37" s="23">
        <f t="shared" si="175"/>
        <v>0.17206107817885902</v>
      </c>
      <c r="Y37" s="23">
        <f t="shared" ref="Y37:Z37" si="176">+(Y35/Y48)*100</f>
        <v>1.7502561391207774E-2</v>
      </c>
      <c r="Z37" s="23">
        <f t="shared" si="176"/>
        <v>7.3684825358368029E-3</v>
      </c>
      <c r="AA37" s="23">
        <f t="shared" ref="AA37:AB37" si="177">+(AA35/AA48)*100</f>
        <v>6.9586340132645162E-3</v>
      </c>
      <c r="AB37" s="23">
        <f t="shared" si="177"/>
        <v>7.0417660986094432E-3</v>
      </c>
      <c r="AC37" s="23">
        <f t="shared" ref="AC37:AD37" si="178">+(AC35/AC48)*100</f>
        <v>1.760151196642442E-2</v>
      </c>
      <c r="AD37" s="23">
        <f t="shared" si="178"/>
        <v>2.32555442576362E-2</v>
      </c>
      <c r="AE37" s="23">
        <f t="shared" ref="AE37:AF37" si="179">+(AE35/AE48)*100</f>
        <v>2.9193174613775873E-2</v>
      </c>
      <c r="AF37" s="23">
        <f t="shared" si="179"/>
        <v>0.44469180333967917</v>
      </c>
      <c r="AG37" s="23">
        <v>5.916563640209609E-3</v>
      </c>
      <c r="AH37" s="23">
        <v>1.3691771418910625E-2</v>
      </c>
      <c r="AI37" s="23">
        <v>1.4224021535197176E-2</v>
      </c>
      <c r="AJ37" s="23">
        <v>1.9013579424032239E-2</v>
      </c>
      <c r="AK37" s="23">
        <v>2.2855489050528571E-2</v>
      </c>
      <c r="AL37" s="23">
        <v>2.6078978157520319E-2</v>
      </c>
      <c r="AM37" s="23">
        <v>6.9313032862218663E-3</v>
      </c>
      <c r="AN37" s="23">
        <v>1.1403667976546654E-2</v>
      </c>
      <c r="AO37" s="23">
        <v>5.6743436265745045E-2</v>
      </c>
      <c r="AP37" s="23">
        <v>1.9530627759045554E-2</v>
      </c>
      <c r="AQ37" s="23">
        <v>0.38000877663212357</v>
      </c>
      <c r="AR37" s="23">
        <v>0.1579042498697712</v>
      </c>
      <c r="AS37" s="23">
        <v>0.72897228908523648</v>
      </c>
      <c r="AT37" s="23">
        <v>6.5264121086138181E-3</v>
      </c>
      <c r="AU37" s="23">
        <v>1.4400427188113329E-2</v>
      </c>
      <c r="AV37" s="23">
        <v>3.2900659275201714E-2</v>
      </c>
      <c r="AW37" s="23">
        <v>2.2665904417132191E-2</v>
      </c>
      <c r="AX37" s="23">
        <v>9.938157376388479E-3</v>
      </c>
      <c r="AY37" s="23">
        <v>2.2618505298059373E-2</v>
      </c>
      <c r="AZ37" s="23">
        <v>8.9086116647683997E-2</v>
      </c>
      <c r="BA37" s="23">
        <v>2.322313292220347E-2</v>
      </c>
      <c r="BB37" s="23">
        <v>5.725435450829848E-2</v>
      </c>
      <c r="BC37" s="23">
        <v>0.11956816873066119</v>
      </c>
      <c r="BD37" s="23">
        <v>4.2438119104696928E-2</v>
      </c>
      <c r="BE37" s="23">
        <v>0.19217189371274704</v>
      </c>
      <c r="BF37" s="23">
        <v>0.61316105133816468</v>
      </c>
      <c r="BG37" s="23">
        <v>1.8107649777432528E-2</v>
      </c>
      <c r="BH37" s="23">
        <v>7.9765910176154947E-2</v>
      </c>
      <c r="BI37" s="23">
        <v>2.7650032771892916E-2</v>
      </c>
      <c r="BJ37" s="23">
        <v>8.2384761083780012E-2</v>
      </c>
      <c r="BK37" s="23">
        <v>8.9652645541700559E-3</v>
      </c>
      <c r="BL37" s="23">
        <v>5.736856674094605E-2</v>
      </c>
      <c r="BM37" s="23">
        <v>6.6987006999844542E-2</v>
      </c>
      <c r="BN37" s="23">
        <v>0.10206090736231754</v>
      </c>
      <c r="BO37" s="23">
        <v>3.6813682605556675E-2</v>
      </c>
      <c r="BP37" s="23">
        <v>1.8248345297216671E-2</v>
      </c>
      <c r="BQ37" s="23">
        <v>0.15351618734760158</v>
      </c>
      <c r="BR37" s="23">
        <v>0.16381563004551483</v>
      </c>
      <c r="BS37" s="23">
        <v>0.81568394476242767</v>
      </c>
      <c r="BT37" s="23">
        <v>2.816802272544341E-3</v>
      </c>
      <c r="BU37" s="23">
        <v>0.17636743722446463</v>
      </c>
      <c r="BV37" s="23">
        <v>5.5519667207509706E-2</v>
      </c>
      <c r="BW37" s="23">
        <v>8.0508425300679393E-2</v>
      </c>
      <c r="BX37" s="23">
        <v>4.4304342156530289E-3</v>
      </c>
      <c r="BY37" s="23">
        <v>1.8020169973999179E-2</v>
      </c>
      <c r="BZ37" s="23">
        <v>4.2779042059678191E-3</v>
      </c>
      <c r="CA37" s="23">
        <v>0.20150172653169507</v>
      </c>
      <c r="CB37" s="23">
        <v>8.9874582912007381E-2</v>
      </c>
      <c r="CC37" s="23">
        <v>8.9177197794273216E-2</v>
      </c>
      <c r="CD37" s="23">
        <v>5.353582216509974E-3</v>
      </c>
      <c r="CE37" s="23">
        <v>0.12392053591207652</v>
      </c>
      <c r="CF37" s="23">
        <v>0.8571463863118528</v>
      </c>
      <c r="CG37" s="23">
        <v>5.6082835963894136E-2</v>
      </c>
      <c r="CH37" s="23">
        <v>7.7985640867856837E-2</v>
      </c>
      <c r="CI37" s="23">
        <v>5.3986409842863986E-2</v>
      </c>
      <c r="CJ37" s="23">
        <v>1.7388351851232942E-2</v>
      </c>
      <c r="CK37" s="23">
        <v>5.2705643953119725E-3</v>
      </c>
      <c r="CL37" s="23">
        <v>0.26174773989197658</v>
      </c>
      <c r="CM37" s="23">
        <v>4.6227991263835377E-3</v>
      </c>
      <c r="CN37" s="23">
        <v>6.0636166163760011E-2</v>
      </c>
      <c r="CO37" s="23">
        <v>4.0536090940842449E-2</v>
      </c>
      <c r="CP37" s="23">
        <v>9.7612831493401234E-2</v>
      </c>
      <c r="CQ37" s="23">
        <v>8.297188349528356E-2</v>
      </c>
      <c r="CR37" s="23">
        <v>6.8320684738346391E-2</v>
      </c>
      <c r="CS37" s="23">
        <v>6.3066419304205999E-3</v>
      </c>
      <c r="CT37" s="23">
        <v>6.0068179266626331E-2</v>
      </c>
    </row>
    <row r="38" spans="2:98" x14ac:dyDescent="0.25">
      <c r="B38" s="185"/>
      <c r="C38" s="48" t="s">
        <v>125</v>
      </c>
      <c r="D38" s="31">
        <f t="shared" ref="D38:O38" si="180">+D32-D35</f>
        <v>0</v>
      </c>
      <c r="E38" s="31">
        <f t="shared" si="180"/>
        <v>0</v>
      </c>
      <c r="F38" s="31">
        <f t="shared" si="180"/>
        <v>0</v>
      </c>
      <c r="G38" s="31">
        <f t="shared" si="180"/>
        <v>0</v>
      </c>
      <c r="H38" s="31">
        <f t="shared" si="180"/>
        <v>0.44791474523324837</v>
      </c>
      <c r="I38" s="31">
        <f t="shared" si="180"/>
        <v>0.69269451000006654</v>
      </c>
      <c r="J38" s="31">
        <f t="shared" si="180"/>
        <v>0.49079778477405966</v>
      </c>
      <c r="K38" s="31">
        <f t="shared" si="180"/>
        <v>0.47303386006353776</v>
      </c>
      <c r="L38" s="31">
        <f t="shared" si="180"/>
        <v>0.43516086286386724</v>
      </c>
      <c r="M38" s="31">
        <f t="shared" si="180"/>
        <v>0.24592057895891628</v>
      </c>
      <c r="N38" s="31">
        <f t="shared" si="180"/>
        <v>0.31675139564865162</v>
      </c>
      <c r="O38" s="31">
        <f t="shared" si="180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</row>
    <row r="39" spans="2:98" x14ac:dyDescent="0.25">
      <c r="B39" s="185"/>
      <c r="C39" s="34" t="s">
        <v>9</v>
      </c>
      <c r="D39" s="23">
        <f t="shared" ref="D39:Q39" si="181">+(D38/D9)*100</f>
        <v>0</v>
      </c>
      <c r="E39" s="23">
        <f t="shared" si="181"/>
        <v>0</v>
      </c>
      <c r="F39" s="23">
        <f t="shared" si="181"/>
        <v>0</v>
      </c>
      <c r="G39" s="23">
        <f t="shared" si="181"/>
        <v>0</v>
      </c>
      <c r="H39" s="23">
        <f t="shared" si="181"/>
        <v>0.13113637602491182</v>
      </c>
      <c r="I39" s="23">
        <f t="shared" si="181"/>
        <v>0.16786671815446061</v>
      </c>
      <c r="J39" s="23">
        <f t="shared" si="181"/>
        <v>0.12091936687466413</v>
      </c>
      <c r="K39" s="23">
        <f t="shared" si="181"/>
        <v>0.11035619296846093</v>
      </c>
      <c r="L39" s="23">
        <f t="shared" si="181"/>
        <v>0.10987249092310303</v>
      </c>
      <c r="M39" s="23">
        <f t="shared" si="181"/>
        <v>6.7253146920509849E-2</v>
      </c>
      <c r="N39" s="23">
        <f t="shared" si="181"/>
        <v>6.9550722856606323E-2</v>
      </c>
      <c r="O39" s="23">
        <f t="shared" si="181"/>
        <v>1.6814383993598636E-2</v>
      </c>
      <c r="P39" s="23">
        <f t="shared" si="181"/>
        <v>2.968394012375089E-2</v>
      </c>
      <c r="Q39" s="23">
        <f t="shared" si="181"/>
        <v>1.8454049725771648E-2</v>
      </c>
      <c r="R39" s="23">
        <f t="shared" ref="R39" si="182">+(R38/R9)*100</f>
        <v>9.5639311925521456E-3</v>
      </c>
      <c r="S39" s="88">
        <f t="shared" ref="S39" si="183">+(S38/S9)*100</f>
        <v>0</v>
      </c>
      <c r="T39" s="23">
        <f t="shared" ref="T39:U39" si="184">+(T38/T9)*100</f>
        <v>0</v>
      </c>
      <c r="U39" s="23">
        <f t="shared" si="184"/>
        <v>0</v>
      </c>
      <c r="V39" s="23">
        <f t="shared" ref="V39" si="185">+(V38/V9)*100</f>
        <v>0</v>
      </c>
      <c r="W39" s="23">
        <f t="shared" ref="W39:X39" si="186">+(W38/W9)*100</f>
        <v>0</v>
      </c>
      <c r="X39" s="23">
        <f t="shared" si="186"/>
        <v>0</v>
      </c>
      <c r="Y39" s="23">
        <f t="shared" ref="Y39:Z39" si="187">+(Y38/Y9)*100</f>
        <v>0</v>
      </c>
      <c r="Z39" s="23">
        <f t="shared" si="187"/>
        <v>0</v>
      </c>
      <c r="AA39" s="23">
        <f t="shared" ref="AA39:AB39" si="188">+(AA38/AA9)*100</f>
        <v>0</v>
      </c>
      <c r="AB39" s="23">
        <f t="shared" si="188"/>
        <v>0</v>
      </c>
      <c r="AC39" s="23">
        <f t="shared" ref="AC39:AD39" si="189">+(AC38/AC9)*100</f>
        <v>0</v>
      </c>
      <c r="AD39" s="23">
        <f t="shared" si="189"/>
        <v>0</v>
      </c>
      <c r="AE39" s="23">
        <f t="shared" ref="AE39:AF39" si="190">+(AE38/AE9)*100</f>
        <v>0</v>
      </c>
      <c r="AF39" s="23">
        <f t="shared" si="190"/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v>0</v>
      </c>
      <c r="BS39" s="23"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  <c r="CQ39" s="121">
        <v>0</v>
      </c>
      <c r="CR39" s="121">
        <v>0</v>
      </c>
      <c r="CS39" s="121">
        <v>0</v>
      </c>
      <c r="CT39" s="121">
        <v>0</v>
      </c>
    </row>
    <row r="40" spans="2:98" x14ac:dyDescent="0.25">
      <c r="B40" s="185"/>
      <c r="C40" s="34" t="s">
        <v>10</v>
      </c>
      <c r="D40" s="23">
        <f>+(D38/D124)*100</f>
        <v>0</v>
      </c>
      <c r="E40" s="23">
        <f t="shared" ref="E40:R40" si="191">+(E38/E124)*100</f>
        <v>0</v>
      </c>
      <c r="F40" s="23">
        <f t="shared" si="191"/>
        <v>0</v>
      </c>
      <c r="G40" s="23">
        <f t="shared" si="191"/>
        <v>0</v>
      </c>
      <c r="H40" s="23">
        <f t="shared" si="191"/>
        <v>1.8195064647200795E-3</v>
      </c>
      <c r="I40" s="23">
        <f t="shared" si="191"/>
        <v>3.0936611336007699E-3</v>
      </c>
      <c r="J40" s="23">
        <f t="shared" si="191"/>
        <v>1.8020943025837649E-3</v>
      </c>
      <c r="K40" s="23">
        <f t="shared" si="191"/>
        <v>1.3985515614430763E-3</v>
      </c>
      <c r="L40" s="23">
        <f t="shared" si="191"/>
        <v>1.3028392065090163E-3</v>
      </c>
      <c r="M40" s="23">
        <f t="shared" si="191"/>
        <v>6.3986650365103863E-4</v>
      </c>
      <c r="N40" s="23">
        <f t="shared" si="191"/>
        <v>7.9019704102907301E-4</v>
      </c>
      <c r="O40" s="23">
        <f t="shared" si="191"/>
        <v>2.1946048421203198E-4</v>
      </c>
      <c r="P40" s="23">
        <f t="shared" si="191"/>
        <v>5.2427774409556421E-4</v>
      </c>
      <c r="Q40" s="23">
        <f t="shared" si="191"/>
        <v>3.1903098510820647E-4</v>
      </c>
      <c r="R40" s="23">
        <f t="shared" si="191"/>
        <v>1.5214509840031328E-4</v>
      </c>
      <c r="S40" s="88">
        <f t="shared" ref="S40" si="192">+(S38/S124)*100</f>
        <v>0</v>
      </c>
      <c r="T40" s="23">
        <f t="shared" ref="T40:U40" si="193">+(T38/T124)*100</f>
        <v>0</v>
      </c>
      <c r="U40" s="23">
        <f t="shared" si="193"/>
        <v>0</v>
      </c>
      <c r="V40" s="23">
        <f t="shared" ref="V40" si="194">+(V38/V124)*100</f>
        <v>0</v>
      </c>
      <c r="W40" s="23">
        <f t="shared" ref="W40:X40" si="195">+(W38/W124)*100</f>
        <v>0</v>
      </c>
      <c r="X40" s="23">
        <f t="shared" si="195"/>
        <v>0</v>
      </c>
      <c r="Y40" s="23">
        <f t="shared" ref="Y40:Z40" si="196">+(Y38/Y124)*100</f>
        <v>0</v>
      </c>
      <c r="Z40" s="23">
        <f t="shared" si="196"/>
        <v>0</v>
      </c>
      <c r="AA40" s="23">
        <f t="shared" ref="AA40:AB40" si="197">+(AA38/AA124)*100</f>
        <v>0</v>
      </c>
      <c r="AB40" s="23">
        <f t="shared" si="197"/>
        <v>0</v>
      </c>
      <c r="AC40" s="23">
        <f t="shared" ref="AC40:AD40" si="198">+(AC38/AC124)*100</f>
        <v>0</v>
      </c>
      <c r="AD40" s="23">
        <f t="shared" si="198"/>
        <v>0</v>
      </c>
      <c r="AE40" s="23">
        <f t="shared" ref="AE40:AF40" si="199">+(AE38/AE124)*100</f>
        <v>0</v>
      </c>
      <c r="AF40" s="23">
        <f t="shared" si="199"/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>
        <v>0</v>
      </c>
      <c r="AN40" s="23">
        <v>0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3"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3"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v>0</v>
      </c>
      <c r="BG40" s="23">
        <v>0</v>
      </c>
      <c r="BH40" s="23">
        <v>0</v>
      </c>
      <c r="BI40" s="23">
        <v>0</v>
      </c>
      <c r="BJ40" s="23">
        <v>0</v>
      </c>
      <c r="BK40" s="23">
        <v>0</v>
      </c>
      <c r="BL40" s="23">
        <v>0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v>0</v>
      </c>
      <c r="BS40" s="23"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  <c r="CQ40" s="121">
        <v>0</v>
      </c>
      <c r="CR40" s="121">
        <v>0</v>
      </c>
      <c r="CS40" s="121">
        <v>0</v>
      </c>
      <c r="CT40" s="121">
        <v>0</v>
      </c>
    </row>
    <row r="41" spans="2:98" x14ac:dyDescent="0.25">
      <c r="B41" s="185"/>
      <c r="C41" s="48" t="s">
        <v>118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3.6848692265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  <c r="CQ41" s="31">
        <v>12.912841729999998</v>
      </c>
      <c r="CR41" s="31">
        <v>0</v>
      </c>
      <c r="CS41" s="31">
        <v>0</v>
      </c>
      <c r="CT41" s="31">
        <v>3.38511344</v>
      </c>
    </row>
    <row r="42" spans="2:98" x14ac:dyDescent="0.25">
      <c r="B42" s="185"/>
      <c r="C42" s="34" t="s">
        <v>9</v>
      </c>
      <c r="D42" s="23">
        <f>+(D41/D9)*100</f>
        <v>0</v>
      </c>
      <c r="E42" s="23">
        <f t="shared" ref="E42:R42" si="200">+(E41/E9)*100</f>
        <v>0</v>
      </c>
      <c r="F42" s="23">
        <f t="shared" si="200"/>
        <v>0</v>
      </c>
      <c r="G42" s="23">
        <f t="shared" si="200"/>
        <v>0</v>
      </c>
      <c r="H42" s="23">
        <f t="shared" si="200"/>
        <v>0</v>
      </c>
      <c r="I42" s="23">
        <f t="shared" si="200"/>
        <v>0</v>
      </c>
      <c r="J42" s="23">
        <f t="shared" si="200"/>
        <v>0</v>
      </c>
      <c r="K42" s="23">
        <f t="shared" si="200"/>
        <v>0</v>
      </c>
      <c r="L42" s="23">
        <f t="shared" si="200"/>
        <v>0</v>
      </c>
      <c r="M42" s="23">
        <f t="shared" si="200"/>
        <v>0</v>
      </c>
      <c r="N42" s="23">
        <f t="shared" si="200"/>
        <v>0</v>
      </c>
      <c r="O42" s="23">
        <f t="shared" si="200"/>
        <v>0</v>
      </c>
      <c r="P42" s="23">
        <f t="shared" si="200"/>
        <v>0</v>
      </c>
      <c r="Q42" s="23">
        <f t="shared" si="200"/>
        <v>0</v>
      </c>
      <c r="R42" s="23">
        <f t="shared" si="200"/>
        <v>0</v>
      </c>
      <c r="S42" s="88">
        <f t="shared" ref="S42" si="201">+(S41/S9)*100</f>
        <v>0.21172179964854509</v>
      </c>
      <c r="T42" s="23">
        <f t="shared" ref="T42:U42" si="202">+(T41/T9)*100</f>
        <v>0</v>
      </c>
      <c r="U42" s="23">
        <f t="shared" si="202"/>
        <v>0</v>
      </c>
      <c r="V42" s="23">
        <f t="shared" ref="V42" si="203">+(V41/V9)*100</f>
        <v>0</v>
      </c>
      <c r="W42" s="23">
        <f t="shared" ref="W42:X42" si="204">+(W41/W9)*100</f>
        <v>0</v>
      </c>
      <c r="X42" s="23">
        <f t="shared" si="204"/>
        <v>0</v>
      </c>
      <c r="Y42" s="23">
        <f t="shared" ref="Y42:Z42" si="205">+(Y41/Y9)*100</f>
        <v>0</v>
      </c>
      <c r="Z42" s="23">
        <f t="shared" si="205"/>
        <v>0</v>
      </c>
      <c r="AA42" s="23">
        <f t="shared" ref="AA42:AB42" si="206">+(AA41/AA9)*100</f>
        <v>2.1803782454170784</v>
      </c>
      <c r="AB42" s="23">
        <f t="shared" si="206"/>
        <v>0</v>
      </c>
      <c r="AC42" s="23">
        <f t="shared" ref="AC42:AD42" si="207">+(AC41/AC9)*100</f>
        <v>0</v>
      </c>
      <c r="AD42" s="23">
        <f t="shared" si="207"/>
        <v>0</v>
      </c>
      <c r="AE42" s="23">
        <f t="shared" ref="AE42:AF42" si="208">+(AE41/AE9)*100</f>
        <v>0</v>
      </c>
      <c r="AF42" s="23">
        <f t="shared" si="208"/>
        <v>0.30105500078086206</v>
      </c>
      <c r="AG42" s="23">
        <v>0</v>
      </c>
      <c r="AH42" s="23">
        <v>4.3586039032964763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3.9246030366249434</v>
      </c>
      <c r="AO42" s="23">
        <v>0</v>
      </c>
      <c r="AP42" s="23">
        <v>0</v>
      </c>
      <c r="AQ42" s="23">
        <v>0</v>
      </c>
      <c r="AR42" s="23">
        <v>0</v>
      </c>
      <c r="AS42" s="23">
        <v>0.39441302325412914</v>
      </c>
      <c r="AT42" s="23">
        <v>0</v>
      </c>
      <c r="AU42" s="23">
        <v>9.7105862917309409</v>
      </c>
      <c r="AV42" s="23">
        <v>0</v>
      </c>
      <c r="AW42" s="23">
        <v>0</v>
      </c>
      <c r="AX42" s="23">
        <v>0</v>
      </c>
      <c r="AY42" s="23">
        <v>0</v>
      </c>
      <c r="AZ42" s="23">
        <v>0</v>
      </c>
      <c r="BA42" s="23">
        <v>7.7071773316617911</v>
      </c>
      <c r="BB42" s="23">
        <v>0</v>
      </c>
      <c r="BC42" s="23">
        <v>0</v>
      </c>
      <c r="BD42" s="23">
        <v>0</v>
      </c>
      <c r="BE42" s="23">
        <v>0</v>
      </c>
      <c r="BF42" s="23">
        <v>0.8055822967546783</v>
      </c>
      <c r="BG42" s="23">
        <v>0</v>
      </c>
      <c r="BH42" s="23">
        <v>4.3685946909664795</v>
      </c>
      <c r="BI42" s="23">
        <v>0</v>
      </c>
      <c r="BJ42" s="23">
        <v>0</v>
      </c>
      <c r="BK42" s="23">
        <v>0</v>
      </c>
      <c r="BL42" s="23">
        <v>1.8260657533881417</v>
      </c>
      <c r="BM42" s="23">
        <v>0</v>
      </c>
      <c r="BN42" s="23">
        <v>4.2112067302338065</v>
      </c>
      <c r="BO42" s="23">
        <v>0</v>
      </c>
      <c r="BP42" s="23">
        <v>0</v>
      </c>
      <c r="BQ42" s="23">
        <v>0</v>
      </c>
      <c r="BR42" s="23">
        <v>1.4692465942210489</v>
      </c>
      <c r="BS42" s="23"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  <c r="CQ42" s="121">
        <v>5.0146845059070566</v>
      </c>
      <c r="CR42" s="121">
        <v>0</v>
      </c>
      <c r="CS42" s="121">
        <v>0</v>
      </c>
      <c r="CT42" s="121">
        <v>2.4027144423913493</v>
      </c>
    </row>
    <row r="43" spans="2:98" x14ac:dyDescent="0.25">
      <c r="B43" s="185"/>
      <c r="C43" s="34" t="s">
        <v>10</v>
      </c>
      <c r="D43" s="23">
        <f>+(D41/D48)*100</f>
        <v>0</v>
      </c>
      <c r="E43" s="23">
        <f t="shared" ref="E43:AF43" si="209">+(E41/E48)*100</f>
        <v>0</v>
      </c>
      <c r="F43" s="23">
        <f t="shared" si="209"/>
        <v>0</v>
      </c>
      <c r="G43" s="23">
        <f t="shared" si="209"/>
        <v>0</v>
      </c>
      <c r="H43" s="23">
        <f t="shared" si="209"/>
        <v>0</v>
      </c>
      <c r="I43" s="23">
        <f t="shared" si="209"/>
        <v>0</v>
      </c>
      <c r="J43" s="23">
        <f t="shared" si="209"/>
        <v>0</v>
      </c>
      <c r="K43" s="23">
        <f t="shared" si="209"/>
        <v>0</v>
      </c>
      <c r="L43" s="23">
        <f t="shared" si="209"/>
        <v>0</v>
      </c>
      <c r="M43" s="23">
        <f t="shared" si="209"/>
        <v>0</v>
      </c>
      <c r="N43" s="23">
        <f t="shared" si="209"/>
        <v>0</v>
      </c>
      <c r="O43" s="23">
        <f t="shared" si="209"/>
        <v>0</v>
      </c>
      <c r="P43" s="23">
        <f t="shared" si="209"/>
        <v>0</v>
      </c>
      <c r="Q43" s="23">
        <f t="shared" si="209"/>
        <v>0</v>
      </c>
      <c r="R43" s="23">
        <f t="shared" si="209"/>
        <v>0</v>
      </c>
      <c r="S43" s="23">
        <f t="shared" si="209"/>
        <v>3.879423492246676E-3</v>
      </c>
      <c r="T43" s="23">
        <f t="shared" si="209"/>
        <v>0</v>
      </c>
      <c r="U43" s="23">
        <f t="shared" si="209"/>
        <v>0</v>
      </c>
      <c r="V43" s="23">
        <f t="shared" si="209"/>
        <v>0</v>
      </c>
      <c r="W43" s="23">
        <f t="shared" si="209"/>
        <v>0</v>
      </c>
      <c r="X43" s="23">
        <f t="shared" si="209"/>
        <v>0</v>
      </c>
      <c r="Y43" s="23">
        <f t="shared" si="209"/>
        <v>0</v>
      </c>
      <c r="Z43" s="23">
        <f t="shared" si="209"/>
        <v>0</v>
      </c>
      <c r="AA43" s="23">
        <f t="shared" si="209"/>
        <v>3.0936840704770315E-3</v>
      </c>
      <c r="AB43" s="23">
        <f t="shared" si="209"/>
        <v>0</v>
      </c>
      <c r="AC43" s="23">
        <f t="shared" si="209"/>
        <v>0</v>
      </c>
      <c r="AD43" s="23">
        <f t="shared" si="209"/>
        <v>0</v>
      </c>
      <c r="AE43" s="23">
        <f t="shared" si="209"/>
        <v>0</v>
      </c>
      <c r="AF43" s="23">
        <f t="shared" si="209"/>
        <v>6.2289506061570512E-3</v>
      </c>
      <c r="AG43" s="23">
        <v>0</v>
      </c>
      <c r="AH43" s="23">
        <v>4.5375485761937045E-3</v>
      </c>
      <c r="AI43" s="23">
        <v>0</v>
      </c>
      <c r="AJ43" s="23">
        <v>0</v>
      </c>
      <c r="AK43" s="23">
        <v>0</v>
      </c>
      <c r="AL43" s="23">
        <v>0</v>
      </c>
      <c r="AM43" s="23">
        <v>0</v>
      </c>
      <c r="AN43" s="23">
        <v>4.6127565636444306E-3</v>
      </c>
      <c r="AO43" s="23">
        <v>0</v>
      </c>
      <c r="AP43" s="23">
        <v>0</v>
      </c>
      <c r="AQ43" s="23">
        <v>0</v>
      </c>
      <c r="AR43" s="23">
        <v>0</v>
      </c>
      <c r="AS43" s="23">
        <v>9.1503051398381368E-3</v>
      </c>
      <c r="AT43" s="23">
        <v>0</v>
      </c>
      <c r="AU43" s="23">
        <v>9.8045008784505682E-3</v>
      </c>
      <c r="AV43" s="23">
        <v>0</v>
      </c>
      <c r="AW43" s="23">
        <v>0</v>
      </c>
      <c r="AX43" s="23">
        <v>0</v>
      </c>
      <c r="AY43" s="23">
        <v>0</v>
      </c>
      <c r="AZ43" s="23">
        <v>0</v>
      </c>
      <c r="BA43" s="23">
        <v>9.6554042331862874E-3</v>
      </c>
      <c r="BB43" s="23">
        <v>0</v>
      </c>
      <c r="BC43" s="23">
        <v>0</v>
      </c>
      <c r="BD43" s="23">
        <v>0</v>
      </c>
      <c r="BE43" s="23">
        <v>0</v>
      </c>
      <c r="BF43" s="23">
        <v>1.9459905111636856E-2</v>
      </c>
      <c r="BG43" s="23">
        <v>0</v>
      </c>
      <c r="BH43" s="23">
        <v>9.1061984417655124E-3</v>
      </c>
      <c r="BI43" s="23">
        <v>0</v>
      </c>
      <c r="BJ43" s="23">
        <v>0</v>
      </c>
      <c r="BK43" s="23">
        <v>0</v>
      </c>
      <c r="BL43" s="23">
        <v>3.1477958321598819E-3</v>
      </c>
      <c r="BM43" s="23">
        <v>0</v>
      </c>
      <c r="BN43" s="23">
        <v>8.9542758153344278E-3</v>
      </c>
      <c r="BO43" s="23">
        <v>0</v>
      </c>
      <c r="BP43" s="23">
        <v>0</v>
      </c>
      <c r="BQ43" s="23">
        <v>0</v>
      </c>
      <c r="BR43" s="23">
        <v>4.6440886407237494E-3</v>
      </c>
      <c r="BS43" s="23">
        <v>2.5852358729983576E-2</v>
      </c>
      <c r="BT43" s="121">
        <v>0</v>
      </c>
      <c r="BU43" s="121">
        <v>8.3117324824569464E-3</v>
      </c>
      <c r="BV43" s="121">
        <v>0</v>
      </c>
      <c r="BW43" s="121">
        <v>0</v>
      </c>
      <c r="BX43" s="121">
        <v>6.4108001388192004E-3</v>
      </c>
      <c r="BY43" s="121">
        <v>0</v>
      </c>
      <c r="BZ43" s="121">
        <v>0</v>
      </c>
      <c r="CA43" s="121">
        <v>8.1420633940031632E-3</v>
      </c>
      <c r="CB43" s="121">
        <v>0</v>
      </c>
      <c r="CC43" s="121">
        <v>0</v>
      </c>
      <c r="CD43" s="121">
        <v>7.6829720581825791E-3</v>
      </c>
      <c r="CE43" s="121">
        <v>0</v>
      </c>
      <c r="CF43" s="121">
        <v>3.0740440198374307E-2</v>
      </c>
      <c r="CG43" s="121">
        <v>0</v>
      </c>
      <c r="CH43" s="121">
        <v>7.1762512948369429E-3</v>
      </c>
      <c r="CI43" s="121">
        <v>0</v>
      </c>
      <c r="CJ43" s="121">
        <v>0</v>
      </c>
      <c r="CK43" s="121">
        <v>7.2612999205708111E-3</v>
      </c>
      <c r="CL43" s="121">
        <v>0</v>
      </c>
      <c r="CM43" s="121">
        <v>0</v>
      </c>
      <c r="CN43" s="121">
        <v>7.0320797772301076E-3</v>
      </c>
      <c r="CO43" s="121">
        <v>0</v>
      </c>
      <c r="CP43" s="121">
        <v>0</v>
      </c>
      <c r="CQ43" s="121">
        <v>2.5972501691669935E-2</v>
      </c>
      <c r="CR43" s="121">
        <v>0</v>
      </c>
      <c r="CS43" s="121">
        <v>0</v>
      </c>
      <c r="CT43" s="121">
        <v>5.6195687397182208E-3</v>
      </c>
    </row>
    <row r="44" spans="2:98" x14ac:dyDescent="0.25">
      <c r="B44" s="191"/>
      <c r="C44" s="111" t="s">
        <v>18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  <c r="CQ44" s="119">
        <v>46.33188859588067</v>
      </c>
      <c r="CR44" s="119">
        <v>24.212818568810562</v>
      </c>
      <c r="CS44" s="119">
        <v>0</v>
      </c>
      <c r="CT44" s="119">
        <v>2.28873865</v>
      </c>
    </row>
    <row r="45" spans="2:98" x14ac:dyDescent="0.25">
      <c r="B45" s="191"/>
      <c r="C45" s="34" t="s">
        <v>10</v>
      </c>
      <c r="D45" s="23">
        <f>+(D44/D48)*100</f>
        <v>0.22727538584597887</v>
      </c>
      <c r="E45" s="23">
        <f t="shared" ref="E45:AF45" si="210">+(E44/E48)*100</f>
        <v>0.20841458234305352</v>
      </c>
      <c r="F45" s="23">
        <f t="shared" si="210"/>
        <v>0.24543428109602114</v>
      </c>
      <c r="G45" s="23">
        <f t="shared" si="210"/>
        <v>0.22250487140645514</v>
      </c>
      <c r="H45" s="23">
        <f t="shared" si="210"/>
        <v>0.13308310865070544</v>
      </c>
      <c r="I45" s="23">
        <f t="shared" si="210"/>
        <v>0.35773576567195658</v>
      </c>
      <c r="J45" s="23">
        <f t="shared" si="210"/>
        <v>0.37712891944714289</v>
      </c>
      <c r="K45" s="23">
        <f t="shared" si="210"/>
        <v>0.36148531888612406</v>
      </c>
      <c r="L45" s="23">
        <f t="shared" si="210"/>
        <v>0.25549802153676127</v>
      </c>
      <c r="M45" s="23">
        <f t="shared" si="210"/>
        <v>0.14973920933144427</v>
      </c>
      <c r="N45" s="23">
        <f t="shared" si="210"/>
        <v>0.32281708114109414</v>
      </c>
      <c r="O45" s="23">
        <f t="shared" si="210"/>
        <v>0.31184204692099698</v>
      </c>
      <c r="P45" s="23">
        <f t="shared" si="210"/>
        <v>0.56114849419981849</v>
      </c>
      <c r="Q45" s="23">
        <f t="shared" si="210"/>
        <v>0.51218580054897578</v>
      </c>
      <c r="R45" s="23">
        <f t="shared" si="210"/>
        <v>0.31255778634450171</v>
      </c>
      <c r="S45" s="23">
        <f t="shared" si="210"/>
        <v>0.33336347990971082</v>
      </c>
      <c r="T45" s="23">
        <f t="shared" si="210"/>
        <v>0</v>
      </c>
      <c r="U45" s="23">
        <f t="shared" si="210"/>
        <v>0.12652956686344038</v>
      </c>
      <c r="V45" s="23">
        <f t="shared" si="210"/>
        <v>1.3724628489200617E-2</v>
      </c>
      <c r="W45" s="23">
        <f t="shared" si="210"/>
        <v>0</v>
      </c>
      <c r="X45" s="23">
        <f t="shared" si="210"/>
        <v>0.14468904798537999</v>
      </c>
      <c r="Y45" s="23">
        <f t="shared" si="210"/>
        <v>0</v>
      </c>
      <c r="Z45" s="23">
        <f t="shared" si="210"/>
        <v>0</v>
      </c>
      <c r="AA45" s="23">
        <f t="shared" si="210"/>
        <v>0</v>
      </c>
      <c r="AB45" s="23">
        <f t="shared" si="210"/>
        <v>5.8419861505858682E-4</v>
      </c>
      <c r="AC45" s="23">
        <f t="shared" si="210"/>
        <v>0</v>
      </c>
      <c r="AD45" s="23">
        <f t="shared" si="210"/>
        <v>0</v>
      </c>
      <c r="AE45" s="23">
        <f t="shared" si="210"/>
        <v>6.8995060902351316E-3</v>
      </c>
      <c r="AF45" s="23">
        <f t="shared" si="210"/>
        <v>0.28114308566287149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3.2250329694843712E-2</v>
      </c>
      <c r="AP45" s="23">
        <v>0</v>
      </c>
      <c r="AQ45" s="23">
        <v>0.35739940922023566</v>
      </c>
      <c r="AR45" s="23">
        <v>0.13162930496245509</v>
      </c>
      <c r="AS45" s="23">
        <v>0.51894955466751513</v>
      </c>
      <c r="AT45" s="23">
        <v>0</v>
      </c>
      <c r="AU45" s="23">
        <v>5.4518407951409465E-3</v>
      </c>
      <c r="AV45" s="23">
        <v>6.1767307514661854E-3</v>
      </c>
      <c r="AW45" s="23">
        <v>0</v>
      </c>
      <c r="AX45" s="23">
        <v>0</v>
      </c>
      <c r="AY45" s="23">
        <v>0</v>
      </c>
      <c r="AZ45" s="23">
        <v>8.2393889698577985E-2</v>
      </c>
      <c r="BA45" s="23">
        <v>1.2352171162528515E-2</v>
      </c>
      <c r="BB45" s="23">
        <v>2.7880058661467512E-2</v>
      </c>
      <c r="BC45" s="23">
        <v>9.8286345065689548E-2</v>
      </c>
      <c r="BD45" s="23">
        <v>3.2996243909883732E-2</v>
      </c>
      <c r="BE45" s="23">
        <v>0.17018672107602231</v>
      </c>
      <c r="BF45" s="23">
        <v>0.42392172930368083</v>
      </c>
      <c r="BG45" s="23">
        <v>1.4204189144948594E-2</v>
      </c>
      <c r="BH45" s="23">
        <v>6.8604872434917821E-2</v>
      </c>
      <c r="BI45" s="23">
        <v>0</v>
      </c>
      <c r="BJ45" s="23">
        <v>6.4970283436043955E-2</v>
      </c>
      <c r="BK45" s="23">
        <v>0</v>
      </c>
      <c r="BL45" s="23">
        <v>3.8162566009681417E-2</v>
      </c>
      <c r="BM45" s="23">
        <v>6.3617909335385872E-2</v>
      </c>
      <c r="BN45" s="23">
        <v>7.5333440725588632E-2</v>
      </c>
      <c r="BO45" s="23">
        <v>1.049075713784582E-2</v>
      </c>
      <c r="BP45" s="23">
        <v>0</v>
      </c>
      <c r="BQ45" s="23">
        <v>0.14509840290926226</v>
      </c>
      <c r="BR45" s="23">
        <v>0.14359280571733854</v>
      </c>
      <c r="BS45" s="23">
        <v>0.62407522685101291</v>
      </c>
      <c r="BT45" s="121">
        <v>0</v>
      </c>
      <c r="BU45" s="121">
        <v>0.12635079299641153</v>
      </c>
      <c r="BV45" s="121">
        <v>3.0282760175831026E-2</v>
      </c>
      <c r="BW45" s="121">
        <v>5.9764615930874315E-2</v>
      </c>
      <c r="BX45" s="121">
        <v>0</v>
      </c>
      <c r="BY45" s="121">
        <v>0</v>
      </c>
      <c r="BZ45" s="121">
        <v>0</v>
      </c>
      <c r="CA45" s="121">
        <v>0.15064596626875365</v>
      </c>
      <c r="CB45" s="121">
        <v>6.0840217552366134E-2</v>
      </c>
      <c r="CC45" s="121">
        <v>7.0501539264782503E-2</v>
      </c>
      <c r="CD45" s="121">
        <v>0</v>
      </c>
      <c r="CE45" s="121">
        <v>0.10051410785264973</v>
      </c>
      <c r="CF45" s="121">
        <v>0.60268135230317454</v>
      </c>
      <c r="CG45" s="121">
        <v>5.0860112111581736E-2</v>
      </c>
      <c r="CH45" s="121">
        <v>3.4844638986475565E-2</v>
      </c>
      <c r="CI45" s="121">
        <v>2.5200810633862782E-2</v>
      </c>
      <c r="CJ45" s="121">
        <v>0</v>
      </c>
      <c r="CK45" s="121">
        <v>0</v>
      </c>
      <c r="CL45" s="121">
        <v>0.24131425607144133</v>
      </c>
      <c r="CM45" s="121">
        <v>0</v>
      </c>
      <c r="CN45" s="121">
        <v>4.6035001204119434E-3</v>
      </c>
      <c r="CO45" s="121">
        <v>5.7878793564946733E-3</v>
      </c>
      <c r="CP45" s="121">
        <v>7.368944672804971E-2</v>
      </c>
      <c r="CQ45" s="121">
        <v>9.3190567970724586E-2</v>
      </c>
      <c r="CR45" s="121">
        <v>4.8700935424423386E-2</v>
      </c>
      <c r="CS45" s="121">
        <v>0</v>
      </c>
      <c r="CT45" s="121">
        <v>3.7994957625186359E-3</v>
      </c>
    </row>
    <row r="46" spans="2:98" x14ac:dyDescent="0.25">
      <c r="B46" s="191"/>
      <c r="C46" s="111" t="s">
        <v>19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88.261973387961248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  <c r="CQ46" s="126">
        <v>7.8323817540363265</v>
      </c>
      <c r="CR46" s="126">
        <v>9.754421067348277</v>
      </c>
      <c r="CS46" s="126">
        <v>3.7989922979400723</v>
      </c>
      <c r="CT46" s="126">
        <v>37.280219204007821</v>
      </c>
    </row>
    <row r="47" spans="2:98" x14ac:dyDescent="0.25">
      <c r="B47" s="191"/>
      <c r="C47" s="34" t="s">
        <v>10</v>
      </c>
      <c r="D47" s="23">
        <f>+(D46/D48)*100</f>
        <v>0.11286830098667509</v>
      </c>
      <c r="E47" s="23">
        <f t="shared" ref="E47:AF47" si="211">+(E46/E48)*100</f>
        <v>0.12433998296359447</v>
      </c>
      <c r="F47" s="23">
        <f t="shared" si="211"/>
        <v>7.4058216801444546E-2</v>
      </c>
      <c r="G47" s="23">
        <f t="shared" si="211"/>
        <v>7.9737884267619574E-2</v>
      </c>
      <c r="H47" s="23">
        <f t="shared" si="211"/>
        <v>7.8875445195324037E-2</v>
      </c>
      <c r="I47" s="23">
        <f t="shared" si="211"/>
        <v>9.9049288530005636E-2</v>
      </c>
      <c r="J47" s="23">
        <f t="shared" si="211"/>
        <v>9.4483487338366409E-2</v>
      </c>
      <c r="K47" s="23">
        <f t="shared" si="211"/>
        <v>5.0021550467945659E-2</v>
      </c>
      <c r="L47" s="23">
        <f t="shared" si="211"/>
        <v>5.5533817832425655E-2</v>
      </c>
      <c r="M47" s="23">
        <f t="shared" si="211"/>
        <v>9.9693749282927055E-2</v>
      </c>
      <c r="N47" s="23">
        <f t="shared" si="211"/>
        <v>0.14169064667701903</v>
      </c>
      <c r="O47" s="23">
        <f t="shared" si="211"/>
        <v>0.13768348653133117</v>
      </c>
      <c r="P47" s="23">
        <f t="shared" si="211"/>
        <v>0.14975485765352595</v>
      </c>
      <c r="Q47" s="23">
        <f t="shared" si="211"/>
        <v>0.14311514382809087</v>
      </c>
      <c r="R47" s="23">
        <f t="shared" si="211"/>
        <v>0.15480173633406014</v>
      </c>
      <c r="S47" s="23">
        <f t="shared" si="211"/>
        <v>0.15968737350735765</v>
      </c>
      <c r="T47" s="23">
        <f t="shared" si="211"/>
        <v>6.6526922615359994E-3</v>
      </c>
      <c r="U47" s="23">
        <f t="shared" si="211"/>
        <v>1.1925158703864005E-2</v>
      </c>
      <c r="V47" s="23">
        <f t="shared" si="211"/>
        <v>7.437788180262442E-3</v>
      </c>
      <c r="W47" s="23">
        <f t="shared" si="211"/>
        <v>1.0814844414851581E-2</v>
      </c>
      <c r="X47" s="23">
        <f t="shared" si="211"/>
        <v>2.737203019347902E-2</v>
      </c>
      <c r="Y47" s="23">
        <f t="shared" si="211"/>
        <v>1.7502561391207774E-2</v>
      </c>
      <c r="Z47" s="23">
        <f t="shared" si="211"/>
        <v>7.3684825358368029E-3</v>
      </c>
      <c r="AA47" s="23">
        <f t="shared" si="211"/>
        <v>1.0052318083741548E-2</v>
      </c>
      <c r="AB47" s="23">
        <f t="shared" si="211"/>
        <v>6.4575674835508556E-3</v>
      </c>
      <c r="AC47" s="23">
        <f t="shared" si="211"/>
        <v>1.760151196642442E-2</v>
      </c>
      <c r="AD47" s="23">
        <f t="shared" si="211"/>
        <v>2.325554425763619E-2</v>
      </c>
      <c r="AE47" s="23">
        <f t="shared" si="211"/>
        <v>2.2293668523540738E-2</v>
      </c>
      <c r="AF47" s="23">
        <f t="shared" si="211"/>
        <v>0.16977766828296506</v>
      </c>
      <c r="AG47" s="23">
        <v>5.916563640209609E-3</v>
      </c>
      <c r="AH47" s="23">
        <v>1.8229319995104337E-2</v>
      </c>
      <c r="AI47" s="23">
        <v>1.4224021535197185E-2</v>
      </c>
      <c r="AJ47" s="23">
        <v>1.9013579424032239E-2</v>
      </c>
      <c r="AK47" s="23">
        <v>2.2855489050528564E-2</v>
      </c>
      <c r="AL47" s="23">
        <v>2.5354197014308754E-2</v>
      </c>
      <c r="AM47" s="23">
        <v>6.9313032862218663E-3</v>
      </c>
      <c r="AN47" s="23">
        <v>1.6016424540191088E-2</v>
      </c>
      <c r="AO47" s="23">
        <v>1.4834770849091329E-2</v>
      </c>
      <c r="AP47" s="23">
        <v>1.9128891149198732E-2</v>
      </c>
      <c r="AQ47" s="23">
        <v>2.2609367411887807E-2</v>
      </c>
      <c r="AR47" s="23">
        <v>2.6274944907316102E-2</v>
      </c>
      <c r="AS47" s="23">
        <v>0.2191730395575596</v>
      </c>
      <c r="AT47" s="23">
        <v>6.5264121086138181E-3</v>
      </c>
      <c r="AU47" s="23">
        <v>1.8753087271422948E-2</v>
      </c>
      <c r="AV47" s="23">
        <v>2.6723928523735528E-2</v>
      </c>
      <c r="AW47" s="23">
        <v>2.2665904417132191E-2</v>
      </c>
      <c r="AX47" s="23">
        <v>9.938157376388479E-3</v>
      </c>
      <c r="AY47" s="23">
        <v>2.2618505298059373E-2</v>
      </c>
      <c r="AZ47" s="23">
        <v>6.692226949106028E-3</v>
      </c>
      <c r="BA47" s="23">
        <v>2.0526365992861235E-2</v>
      </c>
      <c r="BB47" s="23">
        <v>2.9374295846830975E-2</v>
      </c>
      <c r="BC47" s="23">
        <v>2.128182366497167E-2</v>
      </c>
      <c r="BD47" s="23">
        <v>9.4418751948132321E-3</v>
      </c>
      <c r="BE47" s="23">
        <v>2.1985172636724754E-2</v>
      </c>
      <c r="BF47" s="23">
        <v>0.20869922714611991</v>
      </c>
      <c r="BG47" s="23">
        <v>3.9034606324839347E-3</v>
      </c>
      <c r="BH47" s="23">
        <v>2.0267236183002645E-2</v>
      </c>
      <c r="BI47" s="23">
        <v>2.7650032771892916E-2</v>
      </c>
      <c r="BJ47" s="23">
        <v>1.7414477647736099E-2</v>
      </c>
      <c r="BK47" s="23">
        <v>8.9652645541700559E-3</v>
      </c>
      <c r="BL47" s="23">
        <v>2.2353796563424497E-2</v>
      </c>
      <c r="BM47" s="23">
        <v>3.3690976644586727E-3</v>
      </c>
      <c r="BN47" s="23">
        <v>3.5681742452063327E-2</v>
      </c>
      <c r="BO47" s="23">
        <v>2.6322925467710843E-2</v>
      </c>
      <c r="BP47" s="23">
        <v>1.8248345297216671E-2</v>
      </c>
      <c r="BQ47" s="23">
        <v>8.4177844383394023E-3</v>
      </c>
      <c r="BR47" s="23">
        <v>2.4866912968900076E-2</v>
      </c>
      <c r="BS47" s="23">
        <v>0.21746107664139899</v>
      </c>
      <c r="BT47" s="23">
        <v>2.816802272544341E-3</v>
      </c>
      <c r="BU47" s="23">
        <v>5.8328376710510145E-2</v>
      </c>
      <c r="BV47" s="23">
        <v>2.5236907031678669E-2</v>
      </c>
      <c r="BW47" s="23">
        <v>2.0743809369805039E-2</v>
      </c>
      <c r="BX47" s="23">
        <v>1.0841234354472231E-2</v>
      </c>
      <c r="BY47" s="23">
        <v>1.8020169973999179E-2</v>
      </c>
      <c r="BZ47" s="23">
        <v>4.2779042059678191E-3</v>
      </c>
      <c r="CA47" s="23">
        <v>5.8997823656944587E-2</v>
      </c>
      <c r="CB47" s="23">
        <v>2.9034365359641236E-2</v>
      </c>
      <c r="CC47" s="23">
        <v>1.867565852949072E-2</v>
      </c>
      <c r="CD47" s="23">
        <v>1.3036554274692554E-2</v>
      </c>
      <c r="CE47" s="23">
        <v>2.34064280594268E-2</v>
      </c>
      <c r="CF47" s="23">
        <v>0.28520547420705261</v>
      </c>
      <c r="CG47" s="23">
        <v>5.222723852312398E-3</v>
      </c>
      <c r="CH47" s="23">
        <v>5.031725317621822E-2</v>
      </c>
      <c r="CI47" s="23">
        <v>2.8785599209001197E-2</v>
      </c>
      <c r="CJ47" s="23">
        <v>1.7388351851232942E-2</v>
      </c>
      <c r="CK47" s="23">
        <v>1.2531864315882784E-2</v>
      </c>
      <c r="CL47" s="23">
        <v>2.0433483820535392E-2</v>
      </c>
      <c r="CM47" s="23">
        <v>4.6227991263835377E-3</v>
      </c>
      <c r="CN47" s="23">
        <v>6.3064745820578166E-2</v>
      </c>
      <c r="CO47" s="23">
        <v>3.4748211584347793E-2</v>
      </c>
      <c r="CP47" s="23">
        <v>2.3923384765351538E-2</v>
      </c>
      <c r="CQ47" s="23">
        <v>1.575381721622892E-2</v>
      </c>
      <c r="CR47" s="23">
        <v>1.9619749313923018E-2</v>
      </c>
      <c r="CS47" s="23">
        <v>6.3066419304205999E-3</v>
      </c>
      <c r="CT47" s="23">
        <v>6.1888252243825916E-2</v>
      </c>
    </row>
    <row r="48" spans="2:98" x14ac:dyDescent="0.25">
      <c r="B48" s="186"/>
      <c r="C48" s="138" t="s">
        <v>25</v>
      </c>
      <c r="D48" s="38">
        <f>+'1. Saldo'!D42</f>
        <v>9656.2150442778748</v>
      </c>
      <c r="E48" s="38">
        <f>+'1. Saldo'!E42</f>
        <v>10783.500792833722</v>
      </c>
      <c r="F48" s="38">
        <f>+'1. Saldo'!F42</f>
        <v>13449.430538144894</v>
      </c>
      <c r="G48" s="38">
        <f>+'1. Saldo'!G42</f>
        <v>17911.431640227955</v>
      </c>
      <c r="H48" s="38">
        <f>+'1. Saldo'!H42</f>
        <v>24617.375860885302</v>
      </c>
      <c r="I48" s="38">
        <f>+'1. Saldo'!I42</f>
        <v>22390.768739232484</v>
      </c>
      <c r="J48" s="38">
        <f>+'1. Saldo'!J42</f>
        <v>27234.855804736468</v>
      </c>
      <c r="K48" s="38">
        <f>+'1. Saldo'!K42</f>
        <v>33823.126233218332</v>
      </c>
      <c r="L48" s="38">
        <f>+'1. Saldo'!L42</f>
        <v>33400.964653949079</v>
      </c>
      <c r="M48" s="38">
        <f>+'1. Saldo'!M42</f>
        <v>38433.107149023846</v>
      </c>
      <c r="N48" s="38">
        <f>+'1. Saldo'!N42</f>
        <v>40085.115382885582</v>
      </c>
      <c r="O48" s="38">
        <f>+'1. Saldo'!O42</f>
        <v>36332.543570270391</v>
      </c>
      <c r="P48" s="38">
        <f>+'1. Saldo'!P42</f>
        <v>36380.472401901789</v>
      </c>
      <c r="Q48" s="38">
        <f>+'1. Saldo'!Q42</f>
        <v>39394.355365630952</v>
      </c>
      <c r="R48" s="38">
        <f>+'1. Saldo'!R42</f>
        <v>40692.175200481201</v>
      </c>
      <c r="S48" s="38">
        <f>+'1. Saldo'!S42</f>
        <v>38756.92773948449</v>
      </c>
      <c r="T48" s="38">
        <f>+'1. Saldo'!T42</f>
        <v>36388.67142294455</v>
      </c>
      <c r="U48" s="38">
        <f>+'1. Saldo'!U42</f>
        <v>36388.67142294455</v>
      </c>
      <c r="V48" s="38">
        <f>+'1. Saldo'!V42</f>
        <v>36388.67142294455</v>
      </c>
      <c r="W48" s="38">
        <f>+'1. Saldo'!W42</f>
        <v>36388.67142294455</v>
      </c>
      <c r="X48" s="38">
        <f>+'1. Saldo'!X42</f>
        <v>36388.67142294455</v>
      </c>
      <c r="Y48" s="38">
        <f>+'1. Saldo'!Y42</f>
        <v>36388.67142294455</v>
      </c>
      <c r="Z48" s="38">
        <f>+'1. Saldo'!Z42</f>
        <v>36388.67142294455</v>
      </c>
      <c r="AA48" s="38">
        <f>+'1. Saldo'!AA42</f>
        <v>36388.67142294455</v>
      </c>
      <c r="AB48" s="38">
        <f>+'1. Saldo'!AB42</f>
        <v>36388.67142294455</v>
      </c>
      <c r="AC48" s="38">
        <f>+'1. Saldo'!AC42</f>
        <v>36388.67142294455</v>
      </c>
      <c r="AD48" s="38">
        <f>+'1. Saldo'!AD42</f>
        <v>36388.67142294455</v>
      </c>
      <c r="AE48" s="38">
        <f>+'1. Saldo'!AE42</f>
        <v>36145.752389081623</v>
      </c>
      <c r="AF48" s="38">
        <f>+'1. Saldo'!AE42</f>
        <v>36145.752389081623</v>
      </c>
      <c r="AG48" s="38">
        <v>40270.451861293703</v>
      </c>
      <c r="AH48" s="38">
        <v>40270.451861293703</v>
      </c>
      <c r="AI48" s="38">
        <v>40270.451861293703</v>
      </c>
      <c r="AJ48" s="38">
        <v>40270.451861293703</v>
      </c>
      <c r="AK48" s="38">
        <v>40270.451861293703</v>
      </c>
      <c r="AL48" s="38">
        <v>40270.451861293703</v>
      </c>
      <c r="AM48" s="38">
        <v>40270.451861293703</v>
      </c>
      <c r="AN48" s="38">
        <v>40270.451861293703</v>
      </c>
      <c r="AO48" s="38">
        <v>40270.451861293703</v>
      </c>
      <c r="AP48" s="38">
        <v>40270.451861293703</v>
      </c>
      <c r="AQ48" s="38">
        <v>40270.451861293703</v>
      </c>
      <c r="AR48" s="38">
        <v>40270.451861293703</v>
      </c>
      <c r="AS48" s="38">
        <v>40270.451861293703</v>
      </c>
      <c r="AT48" s="38">
        <v>41981.025051939898</v>
      </c>
      <c r="AU48" s="38">
        <v>41981.025051939898</v>
      </c>
      <c r="AV48" s="38">
        <v>41981.025051939898</v>
      </c>
      <c r="AW48" s="38">
        <v>41981.025051939898</v>
      </c>
      <c r="AX48" s="38">
        <v>41981.025051939898</v>
      </c>
      <c r="AY48" s="38">
        <v>41981.025051939898</v>
      </c>
      <c r="AZ48" s="38">
        <v>41981.025051939898</v>
      </c>
      <c r="BA48" s="38">
        <v>41981.025051939898</v>
      </c>
      <c r="BB48" s="38">
        <v>41981.025051939898</v>
      </c>
      <c r="BC48" s="38">
        <v>41981.025051939898</v>
      </c>
      <c r="BD48" s="38">
        <v>41981.025051939898</v>
      </c>
      <c r="BE48" s="38">
        <v>41981.025051939898</v>
      </c>
      <c r="BF48" s="38">
        <v>41981.025051939898</v>
      </c>
      <c r="BG48" s="38">
        <v>43193.664789468501</v>
      </c>
      <c r="BH48" s="38">
        <v>43193.664789468501</v>
      </c>
      <c r="BI48" s="38">
        <v>43193.664789468501</v>
      </c>
      <c r="BJ48" s="38">
        <v>43193.664789468501</v>
      </c>
      <c r="BK48" s="38">
        <v>43193.664789468501</v>
      </c>
      <c r="BL48" s="38">
        <v>43193.664789468501</v>
      </c>
      <c r="BM48" s="38">
        <v>43193.664789468501</v>
      </c>
      <c r="BN48" s="38">
        <v>43193.664789468501</v>
      </c>
      <c r="BO48" s="38">
        <v>43193.664789468501</v>
      </c>
      <c r="BP48" s="38">
        <v>43193.664789468501</v>
      </c>
      <c r="BQ48" s="38">
        <v>43193.664789468501</v>
      </c>
      <c r="BR48" s="38">
        <v>43193.664789468501</v>
      </c>
      <c r="BS48" s="38">
        <v>43193.664789468501</v>
      </c>
      <c r="BT48" s="38">
        <v>45220.994996327703</v>
      </c>
      <c r="BU48" s="38">
        <v>45220.994996327703</v>
      </c>
      <c r="BV48" s="38">
        <v>45220.994996327703</v>
      </c>
      <c r="BW48" s="38">
        <v>45220.994996327703</v>
      </c>
      <c r="BX48" s="38">
        <v>45220.994996327703</v>
      </c>
      <c r="BY48" s="38">
        <v>45220.994996327703</v>
      </c>
      <c r="BZ48" s="38">
        <v>45220.994996327703</v>
      </c>
      <c r="CA48" s="38">
        <v>45220.994996327703</v>
      </c>
      <c r="CB48" s="38">
        <v>45220.994996327703</v>
      </c>
      <c r="CC48" s="38">
        <v>45220.994996327703</v>
      </c>
      <c r="CD48" s="38">
        <v>45220.994996327703</v>
      </c>
      <c r="CE48" s="38">
        <v>45220.994996327703</v>
      </c>
      <c r="CF48" s="38">
        <v>44937.2687601609</v>
      </c>
      <c r="CG48" s="38">
        <v>49717.358317244762</v>
      </c>
      <c r="CH48" s="38">
        <v>49717.358317244762</v>
      </c>
      <c r="CI48" s="38">
        <v>49717.358317244762</v>
      </c>
      <c r="CJ48" s="38">
        <v>49717.358317244762</v>
      </c>
      <c r="CK48" s="38">
        <v>49717.358317244762</v>
      </c>
      <c r="CL48" s="38">
        <v>49717.358317244762</v>
      </c>
      <c r="CM48" s="38">
        <v>49717.358317244762</v>
      </c>
      <c r="CN48" s="38">
        <v>49717.358317244762</v>
      </c>
      <c r="CO48" s="38">
        <v>49717.358317244762</v>
      </c>
      <c r="CP48" s="38">
        <v>49717.358317244762</v>
      </c>
      <c r="CQ48" s="38">
        <v>49717.358317244762</v>
      </c>
      <c r="CR48" s="38">
        <v>49717.358317244762</v>
      </c>
      <c r="CS48" s="38">
        <v>60237.957693702629</v>
      </c>
      <c r="CT48" s="38">
        <v>60237.957693702629</v>
      </c>
    </row>
    <row r="49" spans="2:98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8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38</v>
      </c>
      <c r="U50" s="109" t="s">
        <v>39</v>
      </c>
      <c r="V50" s="109" t="s">
        <v>40</v>
      </c>
      <c r="W50" s="109" t="s">
        <v>41</v>
      </c>
      <c r="X50" s="109" t="s">
        <v>42</v>
      </c>
      <c r="Y50" s="109" t="s">
        <v>43</v>
      </c>
      <c r="Z50" s="109" t="s">
        <v>44</v>
      </c>
      <c r="AA50" s="109" t="s">
        <v>46</v>
      </c>
      <c r="AB50" s="109" t="s">
        <v>47</v>
      </c>
      <c r="AC50" s="109" t="s">
        <v>48</v>
      </c>
      <c r="AD50" s="109" t="s">
        <v>49</v>
      </c>
      <c r="AE50" s="109" t="s">
        <v>50</v>
      </c>
      <c r="AF50" s="108">
        <v>2020</v>
      </c>
      <c r="AG50" s="17">
        <v>44197</v>
      </c>
      <c r="AH50" s="17">
        <v>44228</v>
      </c>
      <c r="AI50" s="17">
        <v>44256</v>
      </c>
      <c r="AJ50" s="17">
        <v>44287</v>
      </c>
      <c r="AK50" s="17">
        <v>44317</v>
      </c>
      <c r="AL50" s="17">
        <v>44348</v>
      </c>
      <c r="AM50" s="17">
        <v>44378</v>
      </c>
      <c r="AN50" s="17">
        <v>44409</v>
      </c>
      <c r="AO50" s="17">
        <v>44440</v>
      </c>
      <c r="AP50" s="17">
        <v>44470</v>
      </c>
      <c r="AQ50" s="17">
        <v>44501</v>
      </c>
      <c r="AR50" s="17">
        <v>44531</v>
      </c>
      <c r="AS50" s="128">
        <v>2021</v>
      </c>
      <c r="AT50" s="16">
        <v>44562</v>
      </c>
      <c r="AU50" s="16">
        <v>44593</v>
      </c>
      <c r="AV50" s="16">
        <v>44621</v>
      </c>
      <c r="AW50" s="16">
        <v>44652</v>
      </c>
      <c r="AX50" s="16">
        <v>44682</v>
      </c>
      <c r="AY50" s="16">
        <v>44713</v>
      </c>
      <c r="AZ50" s="16">
        <v>44743</v>
      </c>
      <c r="BA50" s="16">
        <v>44774</v>
      </c>
      <c r="BB50" s="16">
        <v>44805</v>
      </c>
      <c r="BC50" s="16">
        <v>44835</v>
      </c>
      <c r="BD50" s="16">
        <v>44866</v>
      </c>
      <c r="BE50" s="16">
        <v>44896</v>
      </c>
      <c r="BF50" s="129">
        <v>2022</v>
      </c>
      <c r="BG50" s="16">
        <v>44927</v>
      </c>
      <c r="BH50" s="16">
        <v>44958</v>
      </c>
      <c r="BI50" s="16">
        <v>44986</v>
      </c>
      <c r="BJ50" s="16">
        <v>45017</v>
      </c>
      <c r="BK50" s="16">
        <v>45047</v>
      </c>
      <c r="BL50" s="16">
        <v>45078</v>
      </c>
      <c r="BM50" s="16">
        <v>45108</v>
      </c>
      <c r="BN50" s="16">
        <v>45139</v>
      </c>
      <c r="BO50" s="16">
        <v>45170</v>
      </c>
      <c r="BP50" s="16">
        <v>45200</v>
      </c>
      <c r="BQ50" s="16">
        <v>45231</v>
      </c>
      <c r="BR50" s="16" t="s">
        <v>188</v>
      </c>
      <c r="BS50" s="110" t="s">
        <v>201</v>
      </c>
      <c r="BT50" s="110" t="s">
        <v>189</v>
      </c>
      <c r="BU50" s="110" t="s">
        <v>190</v>
      </c>
      <c r="BV50" s="110" t="s">
        <v>191</v>
      </c>
      <c r="BW50" s="110" t="s">
        <v>192</v>
      </c>
      <c r="BX50" s="110" t="s">
        <v>193</v>
      </c>
      <c r="BY50" s="84" t="s">
        <v>194</v>
      </c>
      <c r="BZ50" s="84" t="s">
        <v>195</v>
      </c>
      <c r="CA50" s="84" t="s">
        <v>196</v>
      </c>
      <c r="CB50" s="84" t="s">
        <v>197</v>
      </c>
      <c r="CC50" s="84" t="s">
        <v>198</v>
      </c>
      <c r="CD50" s="84" t="s">
        <v>199</v>
      </c>
      <c r="CE50" s="84" t="s">
        <v>132</v>
      </c>
      <c r="CF50" s="84" t="s">
        <v>176</v>
      </c>
      <c r="CG50" s="84" t="s">
        <v>175</v>
      </c>
      <c r="CH50" s="84" t="s">
        <v>178</v>
      </c>
      <c r="CI50" s="84" t="s">
        <v>179</v>
      </c>
      <c r="CJ50" s="84" t="s">
        <v>180</v>
      </c>
      <c r="CK50" s="84" t="s">
        <v>181</v>
      </c>
      <c r="CL50" s="84" t="s">
        <v>182</v>
      </c>
      <c r="CM50" s="84" t="s">
        <v>183</v>
      </c>
      <c r="CN50" s="84" t="s">
        <v>185</v>
      </c>
      <c r="CO50" s="84" t="s">
        <v>186</v>
      </c>
      <c r="CP50" s="84" t="s">
        <v>187</v>
      </c>
      <c r="CQ50" s="84" t="s">
        <v>200</v>
      </c>
      <c r="CR50" s="84" t="s">
        <v>202</v>
      </c>
      <c r="CS50" s="84" t="s">
        <v>204</v>
      </c>
      <c r="CT50" s="84" t="s">
        <v>207</v>
      </c>
    </row>
    <row r="51" spans="2:98" ht="15.75" customHeight="1" x14ac:dyDescent="0.25">
      <c r="B51" s="190" t="s">
        <v>5</v>
      </c>
      <c r="C51" s="21" t="s">
        <v>2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744.03142276480833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  <c r="CQ51" s="136">
        <v>205.94675485000008</v>
      </c>
      <c r="CR51" s="136">
        <v>24.861648172614814</v>
      </c>
      <c r="CS51" s="136">
        <v>55.150227979999997</v>
      </c>
      <c r="CT51" s="136">
        <v>131.55930977413257</v>
      </c>
    </row>
    <row r="52" spans="2:98" x14ac:dyDescent="0.25">
      <c r="B52" s="185"/>
      <c r="C52" s="34" t="s">
        <v>4</v>
      </c>
      <c r="D52" s="23">
        <f t="shared" ref="D52:Q52" si="212">+(D51/D9)*100</f>
        <v>81.642976945993055</v>
      </c>
      <c r="E52" s="23">
        <f t="shared" si="212"/>
        <v>80.828926664391446</v>
      </c>
      <c r="F52" s="23">
        <f t="shared" si="212"/>
        <v>85.816130896287319</v>
      </c>
      <c r="G52" s="23">
        <f t="shared" si="212"/>
        <v>87.186321431091883</v>
      </c>
      <c r="H52" s="23">
        <f t="shared" si="212"/>
        <v>86.987268652287398</v>
      </c>
      <c r="I52" s="23">
        <f t="shared" si="212"/>
        <v>86.010317469013415</v>
      </c>
      <c r="J52" s="23">
        <f t="shared" si="212"/>
        <v>86.61054345250831</v>
      </c>
      <c r="K52" s="23">
        <f t="shared" si="212"/>
        <v>87.240360385472144</v>
      </c>
      <c r="L52" s="23">
        <f t="shared" si="212"/>
        <v>86.045638179266632</v>
      </c>
      <c r="M52" s="23">
        <f t="shared" si="212"/>
        <v>84.854555337296659</v>
      </c>
      <c r="N52" s="23">
        <f t="shared" si="212"/>
        <v>85.144362056557981</v>
      </c>
      <c r="O52" s="23">
        <f t="shared" si="212"/>
        <v>86.002650709671883</v>
      </c>
      <c r="P52" s="23">
        <f t="shared" si="212"/>
        <v>85.888902091341663</v>
      </c>
      <c r="Q52" s="23">
        <f t="shared" si="212"/>
        <v>81.575891200080406</v>
      </c>
      <c r="R52" s="23">
        <f t="shared" ref="R52" si="213">+(R51/R9)*100</f>
        <v>88.46214421217546</v>
      </c>
      <c r="S52" s="88">
        <f t="shared" ref="S52" si="214">+(S51/S9)*100</f>
        <v>81.395085901864434</v>
      </c>
      <c r="T52" s="23">
        <f t="shared" ref="T52:U52" si="215">+(T51/T9)*100</f>
        <v>96.119194872385279</v>
      </c>
      <c r="U52" s="23">
        <f t="shared" si="215"/>
        <v>92.057999423288322</v>
      </c>
      <c r="V52" s="23">
        <f t="shared" ref="V52" si="216">+(V51/V9)*100</f>
        <v>91.029233244635805</v>
      </c>
      <c r="W52" s="23">
        <f t="shared" ref="W52:X52" si="217">+(W51/W9)*100</f>
        <v>85.657437213612113</v>
      </c>
      <c r="X52" s="23">
        <f t="shared" si="217"/>
        <v>92.051572460565524</v>
      </c>
      <c r="Y52" s="23">
        <f t="shared" ref="Y52:Z52" si="218">+(Y51/Y9)*100</f>
        <v>68.456495691266909</v>
      </c>
      <c r="Z52" s="23">
        <f t="shared" si="218"/>
        <v>84.039814232070782</v>
      </c>
      <c r="AA52" s="23">
        <f t="shared" ref="AA52:AB52" si="219">+(AA51/AA9)*100</f>
        <v>89.297588383604491</v>
      </c>
      <c r="AB52" s="23">
        <f t="shared" si="219"/>
        <v>90.524925562927692</v>
      </c>
      <c r="AC52" s="23">
        <f t="shared" ref="AC52:AD52" si="220">+(AC51/AC9)*100</f>
        <v>89.159160255329013</v>
      </c>
      <c r="AD52" s="23">
        <f t="shared" si="220"/>
        <v>96.871449633505662</v>
      </c>
      <c r="AE52" s="23">
        <f t="shared" ref="AE52:AF52" si="221">+(AE51/AE9)*100</f>
        <v>67.127301091506894</v>
      </c>
      <c r="AF52" s="23">
        <f t="shared" si="221"/>
        <v>89.31275813758954</v>
      </c>
      <c r="AG52" s="23">
        <v>95.03245138330189</v>
      </c>
      <c r="AH52" s="116">
        <v>85.385398364930936</v>
      </c>
      <c r="AI52" s="116">
        <v>92.724677597684021</v>
      </c>
      <c r="AJ52" s="116">
        <v>89.932657458251668</v>
      </c>
      <c r="AK52" s="116">
        <v>86.812337277623683</v>
      </c>
      <c r="AL52" s="116">
        <v>59.986335004825698</v>
      </c>
      <c r="AM52" s="116">
        <v>94.065033469245662</v>
      </c>
      <c r="AN52" s="116">
        <v>88.289908150194691</v>
      </c>
      <c r="AO52" s="116">
        <v>87.550779369865623</v>
      </c>
      <c r="AP52" s="116">
        <v>90.103817220942119</v>
      </c>
      <c r="AQ52" s="116">
        <v>82.46607068201655</v>
      </c>
      <c r="AR52" s="116">
        <v>20.559171073529932</v>
      </c>
      <c r="AS52" s="116">
        <v>79.638018287957593</v>
      </c>
      <c r="AT52" s="116">
        <v>93.819736268740243</v>
      </c>
      <c r="AU52" s="116">
        <v>84.851746622875595</v>
      </c>
      <c r="AV52" s="116">
        <v>87.718192910233</v>
      </c>
      <c r="AW52" s="116">
        <v>83.668297930421147</v>
      </c>
      <c r="AX52" s="116">
        <v>88.545787509802608</v>
      </c>
      <c r="AY52" s="116">
        <v>78.633886177365909</v>
      </c>
      <c r="AZ52" s="116">
        <v>97.247680054444942</v>
      </c>
      <c r="BA52" s="116">
        <v>80.879340758927825</v>
      </c>
      <c r="BB52" s="116">
        <v>79.089388179979508</v>
      </c>
      <c r="BC52" s="116">
        <v>57.686734258304554</v>
      </c>
      <c r="BD52" s="116">
        <v>92.163814691429423</v>
      </c>
      <c r="BE52" s="116">
        <v>22.659649709428027</v>
      </c>
      <c r="BF52" s="116">
        <v>75.37854538649529</v>
      </c>
      <c r="BG52" s="116">
        <v>99.447285217021872</v>
      </c>
      <c r="BH52" s="116">
        <v>41.143092629272289</v>
      </c>
      <c r="BI52" s="116">
        <v>92.512744790580868</v>
      </c>
      <c r="BJ52" s="116">
        <v>66.095277140482423</v>
      </c>
      <c r="BK52" s="116">
        <v>91.199497411511373</v>
      </c>
      <c r="BL52" s="116">
        <v>54.396313957330086</v>
      </c>
      <c r="BM52" s="116">
        <v>75.49516040417069</v>
      </c>
      <c r="BN52" s="116">
        <v>52.131197905093529</v>
      </c>
      <c r="BO52" s="116">
        <v>81.233629799345067</v>
      </c>
      <c r="BP52" s="116">
        <v>83.620695357348325</v>
      </c>
      <c r="BQ52" s="116">
        <v>94.281556858331783</v>
      </c>
      <c r="BR52" s="116">
        <v>40.530638170967407</v>
      </c>
      <c r="BS52" s="116"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  <c r="CQ52" s="116">
        <v>79.979141863774274</v>
      </c>
      <c r="CR52" s="116">
        <v>35.362015586885789</v>
      </c>
      <c r="CS52" s="116">
        <v>93.555483380393852</v>
      </c>
      <c r="CT52" s="116">
        <v>93.379279373676098</v>
      </c>
    </row>
    <row r="53" spans="2:98" x14ac:dyDescent="0.25">
      <c r="B53" s="185"/>
      <c r="C53" s="34" t="s">
        <v>1</v>
      </c>
      <c r="D53" s="23">
        <f t="shared" ref="D53:P53" si="222">+(D51/D124)*100</f>
        <v>2.0905351355003137</v>
      </c>
      <c r="E53" s="23">
        <f t="shared" si="222"/>
        <v>1.9872006010371053</v>
      </c>
      <c r="F53" s="23">
        <f t="shared" si="222"/>
        <v>1.9214082778180435</v>
      </c>
      <c r="G53" s="23">
        <f t="shared" si="222"/>
        <v>1.6173351064215449</v>
      </c>
      <c r="H53" s="23">
        <f t="shared" si="222"/>
        <v>1.2069412199641092</v>
      </c>
      <c r="I53" s="23">
        <f t="shared" si="222"/>
        <v>1.5851073945325689</v>
      </c>
      <c r="J53" s="23">
        <f t="shared" si="222"/>
        <v>1.2907805501597602</v>
      </c>
      <c r="K53" s="23">
        <f t="shared" si="222"/>
        <v>1.1056030382710686</v>
      </c>
      <c r="L53" s="23">
        <f t="shared" si="222"/>
        <v>1.020306630232823</v>
      </c>
      <c r="M53" s="23">
        <f t="shared" si="222"/>
        <v>0.80733155441357274</v>
      </c>
      <c r="N53" s="23">
        <f t="shared" si="222"/>
        <v>0.96736338881932227</v>
      </c>
      <c r="O53" s="23">
        <f t="shared" si="222"/>
        <v>1.1225022204469932</v>
      </c>
      <c r="P53" s="23">
        <f t="shared" si="222"/>
        <v>1.5169697703056615</v>
      </c>
      <c r="Q53" s="23">
        <f t="shared" ref="Q53" si="223">+(Q51/Q48)*100</f>
        <v>1.410272396432122</v>
      </c>
      <c r="R53" s="23">
        <f t="shared" ref="R53" si="224">+(R51/R48)*100</f>
        <v>1.4072750383592596</v>
      </c>
      <c r="S53" s="88">
        <f t="shared" ref="S53" si="225">+(S51/S48)*100</f>
        <v>1.4914194425198344</v>
      </c>
      <c r="T53" s="23">
        <f t="shared" ref="T53:U53" si="226">+(T51/T48)*100</f>
        <v>6.5661512883914225E-2</v>
      </c>
      <c r="U53" s="23">
        <f t="shared" si="226"/>
        <v>0.16052604107453336</v>
      </c>
      <c r="V53" s="23">
        <f t="shared" ref="V53" si="227">+(V51/V48)*100</f>
        <v>0.23573427252811568</v>
      </c>
      <c r="W53" s="23">
        <f t="shared" ref="W53:X53" si="228">+(W51/W48)*100</f>
        <v>0.12767174459236202</v>
      </c>
      <c r="X53" s="23">
        <f t="shared" si="228"/>
        <v>0.28674651331650081</v>
      </c>
      <c r="Y53" s="23">
        <f t="shared" ref="Y53:Z53" si="229">+(Y51/Y48)*100</f>
        <v>3.5003552029757079E-2</v>
      </c>
      <c r="Z53" s="23">
        <f t="shared" si="229"/>
        <v>6.1917930938642216E-2</v>
      </c>
      <c r="AA53" s="23">
        <f t="shared" ref="AA53:AB53" si="230">+(AA51/AA48)*100</f>
        <v>0.12670211111078447</v>
      </c>
      <c r="AB53" s="23">
        <f t="shared" si="230"/>
        <v>0.22713822450119928</v>
      </c>
      <c r="AC53" s="23">
        <f t="shared" ref="AC53:AD53" si="231">+(AC51/AC48)*100</f>
        <v>0.19899027063239108</v>
      </c>
      <c r="AD53" s="23">
        <f t="shared" si="231"/>
        <v>0.14241264042822058</v>
      </c>
      <c r="AE53" s="23">
        <f t="shared" ref="AE53:AF53" si="232">+(AE51/AE48)*100</f>
        <v>4.4281048203822886E-2</v>
      </c>
      <c r="AF53" s="23">
        <f t="shared" si="232"/>
        <v>1.847917348975197</v>
      </c>
      <c r="AG53" s="23">
        <v>4.8188550869606418E-2</v>
      </c>
      <c r="AH53" s="116">
        <v>8.8890938790170335E-2</v>
      </c>
      <c r="AI53" s="116">
        <v>0.22639170431471706</v>
      </c>
      <c r="AJ53" s="116">
        <v>0.1858692212951199</v>
      </c>
      <c r="AK53" s="116">
        <v>0.14344234536932046</v>
      </c>
      <c r="AL53" s="116">
        <v>3.7278746037398613E-2</v>
      </c>
      <c r="AM53" s="116">
        <v>5.5754784168455064E-2</v>
      </c>
      <c r="AN53" s="116">
        <v>0.10377096728580411</v>
      </c>
      <c r="AO53" s="116">
        <v>0.25668811624506721</v>
      </c>
      <c r="AP53" s="116">
        <v>0.18954224307106113</v>
      </c>
      <c r="AQ53" s="116">
        <v>0.46122984520573634</v>
      </c>
      <c r="AR53" s="116">
        <v>4.0516037611129069E-2</v>
      </c>
      <c r="AS53" s="116">
        <v>1.8475864768727381</v>
      </c>
      <c r="AT53" s="116">
        <v>5.0282746329859324E-2</v>
      </c>
      <c r="AU53" s="116">
        <v>8.5672378506175151E-2</v>
      </c>
      <c r="AV53" s="116">
        <v>0.25903448772909565</v>
      </c>
      <c r="AW53" s="116">
        <v>0.16504582971852527</v>
      </c>
      <c r="AX53" s="116">
        <v>0.15985964400320249</v>
      </c>
      <c r="AY53" s="116">
        <v>5.2168779087259233E-2</v>
      </c>
      <c r="AZ53" s="116">
        <v>0.12000747252436331</v>
      </c>
      <c r="BA53" s="116">
        <v>0.10132408994055005</v>
      </c>
      <c r="BB53" s="116">
        <v>0.28581819139113124</v>
      </c>
      <c r="BC53" s="116">
        <v>0.17895723048604439</v>
      </c>
      <c r="BD53" s="116">
        <v>0.27145971132476354</v>
      </c>
      <c r="BE53" s="116">
        <v>6.1756638219908441E-2</v>
      </c>
      <c r="BF53" s="116">
        <v>1.8208683912043673</v>
      </c>
      <c r="BG53" s="116">
        <v>0.59797449974379857</v>
      </c>
      <c r="BH53" s="116">
        <v>8.5761484526092932E-2</v>
      </c>
      <c r="BI53" s="116">
        <v>0.31372148102652692</v>
      </c>
      <c r="BJ53" s="116">
        <v>0.19674624356613804</v>
      </c>
      <c r="BK53" s="116">
        <v>0.27458327557316919</v>
      </c>
      <c r="BL53" s="116">
        <v>9.3769071591228936E-2</v>
      </c>
      <c r="BM53" s="116">
        <v>0.20682690210575036</v>
      </c>
      <c r="BN53" s="116">
        <v>0.11084640449367708</v>
      </c>
      <c r="BO53" s="116">
        <v>0.37734481982289447</v>
      </c>
      <c r="BP53" s="116">
        <v>0.19486326030188994</v>
      </c>
      <c r="BQ53" s="116">
        <v>0.43970675897229444</v>
      </c>
      <c r="BR53" s="116">
        <v>0.12811183437240975</v>
      </c>
      <c r="BS53" s="116">
        <v>3.0202560360958701</v>
      </c>
      <c r="BT53" s="116">
        <v>2.3327732153741121E-2</v>
      </c>
      <c r="BU53" s="116">
        <v>0.4340719594969556</v>
      </c>
      <c r="BV53" s="116">
        <v>0.46330627225720095</v>
      </c>
      <c r="BW53" s="116">
        <v>0.19133110020818583</v>
      </c>
      <c r="BX53" s="116">
        <v>0.28789557074224575</v>
      </c>
      <c r="BY53" s="116">
        <v>0.10911313705032138</v>
      </c>
      <c r="BZ53" s="116">
        <v>7.5646723900652732E-2</v>
      </c>
      <c r="CA53" s="116">
        <v>0.19063836401736087</v>
      </c>
      <c r="CB53" s="116">
        <v>0.48860749803335396</v>
      </c>
      <c r="CC53" s="116">
        <v>0.19516963381914504</v>
      </c>
      <c r="CD53" s="116">
        <v>0.43821743269048519</v>
      </c>
      <c r="CE53" s="116">
        <v>6.9682296787766718E-2</v>
      </c>
      <c r="CF53" s="116">
        <v>2.9857409009128379</v>
      </c>
      <c r="CG53" s="116">
        <v>4.7110306727370779E-2</v>
      </c>
      <c r="CH53" s="116">
        <v>0.18162998745992093</v>
      </c>
      <c r="CI53" s="116">
        <v>1.037711657119786</v>
      </c>
      <c r="CJ53" s="116">
        <v>0.17202552421514183</v>
      </c>
      <c r="CK53" s="116">
        <v>0.29969200219618042</v>
      </c>
      <c r="CL53" s="116">
        <v>0.36079864027771646</v>
      </c>
      <c r="CM53" s="116">
        <v>6.6742024140269932E-2</v>
      </c>
      <c r="CN53" s="116">
        <v>0.28181331827456207</v>
      </c>
      <c r="CO53" s="116">
        <v>0.45187111325727303</v>
      </c>
      <c r="CP53" s="116">
        <v>0.18201599662256765</v>
      </c>
      <c r="CQ53" s="116">
        <v>0.41423511188157036</v>
      </c>
      <c r="CR53" s="116">
        <v>5.0005971785494895E-2</v>
      </c>
      <c r="CS53" s="116">
        <v>9.1553947197923494E-2</v>
      </c>
      <c r="CT53" s="116">
        <v>0.21839935285170864</v>
      </c>
    </row>
    <row r="54" spans="2:98" x14ac:dyDescent="0.25">
      <c r="B54" s="185"/>
      <c r="C54" s="47" t="s">
        <v>3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  <c r="CQ54" s="28">
        <v>193.03391312000008</v>
      </c>
      <c r="CR54" s="28">
        <v>19.66533896</v>
      </c>
      <c r="CS54" s="28">
        <v>55.150227979999997</v>
      </c>
      <c r="CT54" s="28">
        <v>99.972942330000009</v>
      </c>
    </row>
    <row r="55" spans="2:98" x14ac:dyDescent="0.25">
      <c r="B55" s="185"/>
      <c r="C55" s="34" t="s">
        <v>13</v>
      </c>
      <c r="D55" s="23">
        <f t="shared" ref="D55:Q55" si="233">+(D54/D51)*100</f>
        <v>83.729348478457908</v>
      </c>
      <c r="E55" s="23">
        <f t="shared" si="233"/>
        <v>83.255109467409284</v>
      </c>
      <c r="F55" s="23">
        <f t="shared" si="233"/>
        <v>83.371962035040141</v>
      </c>
      <c r="G55" s="23">
        <f t="shared" si="233"/>
        <v>81.31229857844329</v>
      </c>
      <c r="H55" s="23">
        <f t="shared" si="233"/>
        <v>82.583027956233707</v>
      </c>
      <c r="I55" s="23">
        <f t="shared" si="233"/>
        <v>74.771217591339379</v>
      </c>
      <c r="J55" s="23">
        <f t="shared" si="233"/>
        <v>66.371297306376974</v>
      </c>
      <c r="K55" s="23">
        <f t="shared" si="233"/>
        <v>65.473519151477134</v>
      </c>
      <c r="L55" s="23">
        <f t="shared" si="233"/>
        <v>73.951324863801275</v>
      </c>
      <c r="M55" s="23">
        <f t="shared" si="233"/>
        <v>76.672262363598179</v>
      </c>
      <c r="N55" s="23">
        <f t="shared" si="233"/>
        <v>61.752358335295796</v>
      </c>
      <c r="O55" s="23">
        <f t="shared" si="233"/>
        <v>67.294435397261211</v>
      </c>
      <c r="P55" s="23">
        <f t="shared" si="233"/>
        <v>61.672441482993698</v>
      </c>
      <c r="Q55" s="23">
        <f t="shared" si="233"/>
        <v>67.746361517626326</v>
      </c>
      <c r="R55" s="23">
        <f t="shared" ref="R55" si="234">+(R54/R51)*100</f>
        <v>71.419753662041501</v>
      </c>
      <c r="S55" s="88">
        <f t="shared" ref="S55" si="235">+(S54/S51)*100</f>
        <v>80.782665454368853</v>
      </c>
      <c r="T55" s="23">
        <f t="shared" ref="T55:U55" si="236">+(T54/T51)*100</f>
        <v>93.905693709206176</v>
      </c>
      <c r="U55" s="23">
        <f t="shared" si="236"/>
        <v>17.907061679116275</v>
      </c>
      <c r="V55" s="23">
        <f t="shared" ref="V55" si="237">+(V54/V51)*100</f>
        <v>93.475882171733133</v>
      </c>
      <c r="W55" s="23">
        <f t="shared" ref="W55:X55" si="238">+(W54/W51)*100</f>
        <v>97.662776953976362</v>
      </c>
      <c r="X55" s="23">
        <f t="shared" si="238"/>
        <v>41.693708395187635</v>
      </c>
      <c r="Y55" s="23">
        <f t="shared" ref="Y55:Z55" si="239">+(Y54/Y51)*100</f>
        <v>83.478098142855998</v>
      </c>
      <c r="Z55" s="23">
        <f t="shared" si="239"/>
        <v>93.902514069215542</v>
      </c>
      <c r="AA55" s="23">
        <f t="shared" ref="AA55:AB55" si="240">+(AA54/AA51)*100</f>
        <v>96.988419810843155</v>
      </c>
      <c r="AB55" s="23">
        <f t="shared" si="240"/>
        <v>99.290134834135884</v>
      </c>
      <c r="AC55" s="23">
        <f t="shared" ref="AC55:AD55" si="241">+(AC54/AC51)*100</f>
        <v>96.903016318958763</v>
      </c>
      <c r="AD55" s="23">
        <f t="shared" si="241"/>
        <v>86.899898615290098</v>
      </c>
      <c r="AE55" s="23">
        <f t="shared" ref="AE55:AF55" si="242">+(AE54/AE51)*100</f>
        <v>76.618435674584106</v>
      </c>
      <c r="AF55" s="23">
        <f t="shared" si="242"/>
        <v>80.409325656782912</v>
      </c>
      <c r="AG55" s="23">
        <v>92.949268235506395</v>
      </c>
      <c r="AH55" s="116">
        <v>89.394981708775674</v>
      </c>
      <c r="AI55" s="116">
        <v>95.576422587138893</v>
      </c>
      <c r="AJ55" s="116">
        <v>94.952551270256023</v>
      </c>
      <c r="AK55" s="116">
        <v>87.771974905301576</v>
      </c>
      <c r="AL55" s="116">
        <v>66.475107427384387</v>
      </c>
      <c r="AM55" s="116">
        <v>93.877664853289531</v>
      </c>
      <c r="AN55" s="116">
        <v>92.297785316389749</v>
      </c>
      <c r="AO55" s="116">
        <v>86.386900673897244</v>
      </c>
      <c r="AP55" s="116">
        <v>95.065852027327438</v>
      </c>
      <c r="AQ55" s="116">
        <v>34.495735868240267</v>
      </c>
      <c r="AR55" s="116">
        <v>68.030837738941372</v>
      </c>
      <c r="AS55" s="116">
        <v>76.838936127932698</v>
      </c>
      <c r="AT55" s="116">
        <v>93.607954753491029</v>
      </c>
      <c r="AU55" s="116">
        <v>84.80197687195195</v>
      </c>
      <c r="AV55" s="116">
        <v>89.577663119339874</v>
      </c>
      <c r="AW55" s="116">
        <v>94.3185337076617</v>
      </c>
      <c r="AX55" s="116">
        <v>95.582083993788459</v>
      </c>
      <c r="AY55" s="116">
        <v>75.301759244410874</v>
      </c>
      <c r="AZ55" s="116">
        <v>28.596408636866506</v>
      </c>
      <c r="BA55" s="116">
        <v>87.263059663868376</v>
      </c>
      <c r="BB55" s="116">
        <v>92.948673540832459</v>
      </c>
      <c r="BC55" s="116">
        <v>95.080153792984433</v>
      </c>
      <c r="BD55" s="116">
        <v>85.373140671524595</v>
      </c>
      <c r="BE55" s="116">
        <v>80.324110483778583</v>
      </c>
      <c r="BF55" s="116">
        <v>86.774177841458027</v>
      </c>
      <c r="BG55" s="116">
        <v>97.527622489681889</v>
      </c>
      <c r="BH55" s="116">
        <v>86.565026567567301</v>
      </c>
      <c r="BI55" s="116">
        <v>93.800608198066655</v>
      </c>
      <c r="BJ55" s="116">
        <v>95.603266209333043</v>
      </c>
      <c r="BK55" s="116">
        <v>98.029725250054739</v>
      </c>
      <c r="BL55" s="116">
        <v>84.057607580471554</v>
      </c>
      <c r="BM55" s="116">
        <v>100</v>
      </c>
      <c r="BN55" s="116">
        <v>78.319072235624816</v>
      </c>
      <c r="BO55" s="116">
        <v>94.895179063196565</v>
      </c>
      <c r="BP55" s="116">
        <v>95.702056059118746</v>
      </c>
      <c r="BQ55" s="116">
        <v>65.813137427012521</v>
      </c>
      <c r="BR55" s="116">
        <v>87.297186534012312</v>
      </c>
      <c r="BS55" s="116"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  <c r="CQ55" s="116">
        <v>93.730009613696041</v>
      </c>
      <c r="CR55" s="116">
        <v>79.099096019150622</v>
      </c>
      <c r="CS55" s="116">
        <v>100</v>
      </c>
      <c r="CT55" s="116">
        <v>75.990777468837763</v>
      </c>
    </row>
    <row r="56" spans="2:98" x14ac:dyDescent="0.25">
      <c r="B56" s="185"/>
      <c r="C56" s="34" t="s">
        <v>4</v>
      </c>
      <c r="D56" s="23">
        <f t="shared" ref="D56:Q56" si="243">+(D54/D9)*100</f>
        <v>68.359132675297587</v>
      </c>
      <c r="E56" s="23">
        <f t="shared" si="243"/>
        <v>67.29421137577107</v>
      </c>
      <c r="F56" s="23">
        <f t="shared" si="243"/>
        <v>71.546592070793011</v>
      </c>
      <c r="G56" s="23">
        <f t="shared" si="243"/>
        <v>70.893202001610717</v>
      </c>
      <c r="H56" s="23">
        <f t="shared" si="243"/>
        <v>71.836720389482622</v>
      </c>
      <c r="I56" s="23">
        <f t="shared" si="243"/>
        <v>64.310961625757798</v>
      </c>
      <c r="J56" s="23">
        <f t="shared" si="243"/>
        <v>57.484541293533113</v>
      </c>
      <c r="K56" s="23">
        <f t="shared" si="243"/>
        <v>57.119334064799766</v>
      </c>
      <c r="L56" s="23">
        <f t="shared" si="243"/>
        <v>63.63188942108048</v>
      </c>
      <c r="M56" s="23">
        <f t="shared" si="243"/>
        <v>65.059907295676695</v>
      </c>
      <c r="N56" s="23">
        <f t="shared" si="243"/>
        <v>52.578651559467318</v>
      </c>
      <c r="O56" s="23">
        <f t="shared" si="243"/>
        <v>57.87499822175235</v>
      </c>
      <c r="P56" s="23">
        <f t="shared" si="243"/>
        <v>52.96978288266844</v>
      </c>
      <c r="Q56" s="23">
        <f t="shared" si="243"/>
        <v>55.264698163631998</v>
      </c>
      <c r="R56" s="23">
        <f t="shared" ref="R56" si="244">+(R54/R9)*100</f>
        <v>63.179445480495609</v>
      </c>
      <c r="S56" s="88">
        <f t="shared" ref="S56" si="245">+(S54/S9)*100</f>
        <v>65.753119940399301</v>
      </c>
      <c r="T56" s="23">
        <f t="shared" ref="T56:U56" si="246">+(T54/T9)*100</f>
        <v>90.261396732617143</v>
      </c>
      <c r="U56" s="23">
        <f t="shared" si="246"/>
        <v>16.484882737288746</v>
      </c>
      <c r="V56" s="23">
        <f t="shared" ref="V56" si="247">+(V54/V9)*100</f>
        <v>85.090378809587889</v>
      </c>
      <c r="W56" s="23">
        <f t="shared" ref="W56:X56" si="248">+(W54/W9)*100</f>
        <v>83.655431850422332</v>
      </c>
      <c r="X56" s="23">
        <f t="shared" si="248"/>
        <v>38.37971419489304</v>
      </c>
      <c r="Y56" s="23">
        <f t="shared" ref="Y56:Z56" si="249">+(Y54/Y9)*100</f>
        <v>57.146180658315771</v>
      </c>
      <c r="Z56" s="23">
        <f t="shared" si="249"/>
        <v>78.915498383012874</v>
      </c>
      <c r="AA56" s="23">
        <f t="shared" ref="AA56:AB56" si="250">+(AA54/AA9)*100</f>
        <v>86.608319902449026</v>
      </c>
      <c r="AB56" s="23">
        <f t="shared" si="250"/>
        <v>89.882320649932041</v>
      </c>
      <c r="AC56" s="23">
        <f t="shared" ref="AC56:AD56" si="251">+(AC54/AC9)*100</f>
        <v>86.397915612068061</v>
      </c>
      <c r="AD56" s="23">
        <f t="shared" si="251"/>
        <v>84.181191518678219</v>
      </c>
      <c r="AE56" s="23">
        <f t="shared" ref="AE56:AF56" si="252">+(AE54/AE9)*100</f>
        <v>51.431888006880598</v>
      </c>
      <c r="AF56" s="23">
        <f t="shared" si="252"/>
        <v>71.815786543909255</v>
      </c>
      <c r="AG56" s="23">
        <v>88.331968147042488</v>
      </c>
      <c r="AH56" s="116">
        <v>76.330261250295251</v>
      </c>
      <c r="AI56" s="116">
        <v>88.622929703324587</v>
      </c>
      <c r="AJ56" s="116">
        <v>85.393352681750144</v>
      </c>
      <c r="AK56" s="116">
        <v>76.196902890021619</v>
      </c>
      <c r="AL56" s="116">
        <v>39.875980636208567</v>
      </c>
      <c r="AM56" s="116">
        <v>88.306056864393071</v>
      </c>
      <c r="AN56" s="116">
        <v>81.489629880504381</v>
      </c>
      <c r="AO56" s="116">
        <v>75.632404813468739</v>
      </c>
      <c r="AP56" s="116">
        <v>85.657961550234404</v>
      </c>
      <c r="AQ56" s="116">
        <v>28.447277923384757</v>
      </c>
      <c r="AR56" s="116">
        <v>13.986576313504518</v>
      </c>
      <c r="AS56" s="116">
        <v>61.193006005835095</v>
      </c>
      <c r="AT56" s="116">
        <v>87.822736276286975</v>
      </c>
      <c r="AU56" s="116">
        <v>71.955958546578231</v>
      </c>
      <c r="AV56" s="116">
        <v>78.575907339501171</v>
      </c>
      <c r="AW56" s="116">
        <v>78.914711786131093</v>
      </c>
      <c r="AX56" s="116">
        <v>84.633908990580977</v>
      </c>
      <c r="AY56" s="116">
        <v>59.212699653804158</v>
      </c>
      <c r="AZ56" s="116">
        <v>27.809343978241596</v>
      </c>
      <c r="BA56" s="116">
        <v>70.577787382206594</v>
      </c>
      <c r="BB56" s="116">
        <v>73.512537224850888</v>
      </c>
      <c r="BC56" s="116">
        <v>54.848635650946207</v>
      </c>
      <c r="BD56" s="116">
        <v>78.683143164757297</v>
      </c>
      <c r="BE56" s="116">
        <v>18.20116206783818</v>
      </c>
      <c r="BF56" s="116">
        <v>65.409113027981576</v>
      </c>
      <c r="BG56" s="116">
        <v>96.988572902694315</v>
      </c>
      <c r="BH56" s="116">
        <v>35.615529065248381</v>
      </c>
      <c r="BI56" s="116">
        <v>86.777517274290091</v>
      </c>
      <c r="BJ56" s="116">
        <v>63.189243756411862</v>
      </c>
      <c r="BK56" s="116">
        <v>89.402616741935375</v>
      </c>
      <c r="BL56" s="116">
        <v>45.724240124493811</v>
      </c>
      <c r="BM56" s="116">
        <v>75.49516040417069</v>
      </c>
      <c r="BN56" s="116">
        <v>40.828670544586728</v>
      </c>
      <c r="BO56" s="116">
        <v>77.086798457622706</v>
      </c>
      <c r="BP56" s="116">
        <v>80.026724747914415</v>
      </c>
      <c r="BQ56" s="116">
        <v>62.049650583500849</v>
      </c>
      <c r="BR56" s="116">
        <v>35.38210680753501</v>
      </c>
      <c r="BS56" s="116"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  <c r="CQ56" s="116">
        <v>74.964457357867218</v>
      </c>
      <c r="CR56" s="116">
        <v>27.971034663377804</v>
      </c>
      <c r="CS56" s="116">
        <v>93.555483380393852</v>
      </c>
      <c r="CT56" s="116">
        <v>70.959640390854531</v>
      </c>
    </row>
    <row r="57" spans="2:98" x14ac:dyDescent="0.25">
      <c r="B57" s="185"/>
      <c r="C57" s="34" t="s">
        <v>1</v>
      </c>
      <c r="D57" s="23">
        <f t="shared" ref="D57:P57" si="253">+(D54/D124)*100</f>
        <v>1.7503914486676597</v>
      </c>
      <c r="E57" s="23">
        <f t="shared" si="253"/>
        <v>1.6544460357304571</v>
      </c>
      <c r="F57" s="23">
        <f t="shared" si="253"/>
        <v>1.6019157799205777</v>
      </c>
      <c r="G57" s="23">
        <f t="shared" si="253"/>
        <v>1.3150923507474699</v>
      </c>
      <c r="H57" s="23">
        <f t="shared" si="253"/>
        <v>0.99672860509826855</v>
      </c>
      <c r="I57" s="23">
        <f t="shared" si="253"/>
        <v>1.1852040990223573</v>
      </c>
      <c r="J57" s="23">
        <f t="shared" si="253"/>
        <v>0.85670779651942275</v>
      </c>
      <c r="K57" s="23">
        <f t="shared" si="253"/>
        <v>0.72387721700172125</v>
      </c>
      <c r="L57" s="23">
        <f t="shared" si="253"/>
        <v>0.75453027073037848</v>
      </c>
      <c r="M57" s="23">
        <f t="shared" si="253"/>
        <v>0.61899936754408991</v>
      </c>
      <c r="N57" s="23">
        <f t="shared" si="253"/>
        <v>0.59736970626816865</v>
      </c>
      <c r="O57" s="23">
        <f t="shared" si="253"/>
        <v>0.75538153157152443</v>
      </c>
      <c r="P57" s="23">
        <f t="shared" si="253"/>
        <v>0.935552293906463</v>
      </c>
      <c r="Q57" s="23">
        <f t="shared" ref="Q57" si="254">+(Q54/Q48)*100</f>
        <v>0.95540823607019754</v>
      </c>
      <c r="R57" s="23">
        <f t="shared" ref="R57" si="255">+(R54/R48)*100</f>
        <v>1.0050723657435832</v>
      </c>
      <c r="S57" s="88">
        <f t="shared" ref="S57" si="256">+(S54/S48)*100</f>
        <v>1.2048083787722108</v>
      </c>
      <c r="T57" s="23">
        <f t="shared" ref="T57:U57" si="257">+(T54/T48)*100</f>
        <v>6.1659899173599431E-2</v>
      </c>
      <c r="U57" s="23">
        <f t="shared" si="257"/>
        <v>2.8745497186260214E-2</v>
      </c>
      <c r="V57" s="23">
        <f t="shared" ref="V57" si="258">+(V54/V48)*100</f>
        <v>0.2203546908267737</v>
      </c>
      <c r="W57" s="23">
        <f t="shared" ref="W57:X57" si="259">+(W54/W48)*100</f>
        <v>0.1246877711544889</v>
      </c>
      <c r="X57" s="23">
        <f t="shared" si="259"/>
        <v>0.11955525509554973</v>
      </c>
      <c r="Y57" s="23">
        <f t="shared" ref="Y57:Z57" si="260">+(Y54/Y48)*100</f>
        <v>2.9220299516886275E-2</v>
      </c>
      <c r="Z57" s="23">
        <f t="shared" si="260"/>
        <v>5.8142493811025667E-2</v>
      </c>
      <c r="AA57" s="23">
        <f t="shared" ref="AA57:AB57" si="261">+(AA54/AA48)*100</f>
        <v>0.12288637543332859</v>
      </c>
      <c r="AB57" s="23">
        <f t="shared" si="261"/>
        <v>0.22552584936710299</v>
      </c>
      <c r="AC57" s="23">
        <f t="shared" ref="AC57:AD57" si="262">+(AC54/AC48)*100</f>
        <v>0.19282757442404613</v>
      </c>
      <c r="AD57" s="23">
        <f t="shared" si="262"/>
        <v>0.1237564401474813</v>
      </c>
      <c r="AE57" s="23">
        <f t="shared" ref="AE57:AF57" si="263">+(AE54/AE48)*100</f>
        <v>3.3927446434077621E-2</v>
      </c>
      <c r="AF57" s="23">
        <f t="shared" si="263"/>
        <v>1.4858978790056558</v>
      </c>
      <c r="AG57" s="23">
        <v>4.4790905406593917E-2</v>
      </c>
      <c r="AH57" s="116">
        <v>7.9464038472231754E-2</v>
      </c>
      <c r="AI57" s="116">
        <v>0.21637709201805991</v>
      </c>
      <c r="AJ57" s="116">
        <v>0.17648756764587437</v>
      </c>
      <c r="AK57" s="116">
        <v>0.12590217938113596</v>
      </c>
      <c r="AL57" s="116">
        <v>2.4781086475942529E-2</v>
      </c>
      <c r="AM57" s="116">
        <v>5.2341289421337173E-2</v>
      </c>
      <c r="AN57" s="116">
        <v>9.5778304606192508E-2</v>
      </c>
      <c r="AO57" s="116">
        <v>0.22174490802232405</v>
      </c>
      <c r="AP57" s="116">
        <v>0.18018994832721227</v>
      </c>
      <c r="AQ57" s="116">
        <v>0.15910462914766427</v>
      </c>
      <c r="AR57" s="116">
        <v>2.7563399805475675E-2</v>
      </c>
      <c r="AS57" s="116">
        <v>1.4196657928725653</v>
      </c>
      <c r="AT57" s="116">
        <v>4.7068650433267391E-2</v>
      </c>
      <c r="AU57" s="116">
        <v>7.265187060645778E-2</v>
      </c>
      <c r="AV57" s="116">
        <v>0.23203704078087706</v>
      </c>
      <c r="AW57" s="116">
        <v>0.15566880653615719</v>
      </c>
      <c r="AX57" s="116">
        <v>0.15279717920331221</v>
      </c>
      <c r="AY57" s="116">
        <v>3.928400842903651E-2</v>
      </c>
      <c r="AZ57" s="116">
        <v>3.4317827237842227E-2</v>
      </c>
      <c r="BA57" s="116">
        <v>8.8418501058693838E-2</v>
      </c>
      <c r="BB57" s="116">
        <v>0.26566421763645426</v>
      </c>
      <c r="BC57" s="116">
        <v>0.17015280996979665</v>
      </c>
      <c r="BD57" s="116">
        <v>0.23175368121580497</v>
      </c>
      <c r="BE57" s="116">
        <v>4.9605470314826684E-2</v>
      </c>
      <c r="BF57" s="116">
        <v>1.5800435760425731</v>
      </c>
      <c r="BG57" s="116">
        <v>0.58319031269469568</v>
      </c>
      <c r="BH57" s="116">
        <v>7.4239451864752462E-2</v>
      </c>
      <c r="BI57" s="116">
        <v>0.29427265725086454</v>
      </c>
      <c r="BJ57" s="116">
        <v>0.18809583499339771</v>
      </c>
      <c r="BK57" s="116">
        <v>0.26917323062697845</v>
      </c>
      <c r="BL57" s="116">
        <v>7.8820038230006662E-2</v>
      </c>
      <c r="BM57" s="116">
        <v>0.20682690210575036</v>
      </c>
      <c r="BN57" s="116">
        <v>8.6813875605995822E-2</v>
      </c>
      <c r="BO57" s="116">
        <v>0.35808204245663222</v>
      </c>
      <c r="BP57" s="116">
        <v>0.18648814661274118</v>
      </c>
      <c r="BQ57" s="116">
        <v>0.28938481355829887</v>
      </c>
      <c r="BR57" s="116">
        <v>0.11183802702422745</v>
      </c>
      <c r="BS57" s="116">
        <v>2.7272253330243408</v>
      </c>
      <c r="BT57" s="116">
        <v>2.3327732153741121E-2</v>
      </c>
      <c r="BU57" s="116">
        <v>0.39032559901509001</v>
      </c>
      <c r="BV57" s="116">
        <v>0.44499229587129047</v>
      </c>
      <c r="BW57" s="116">
        <v>0.18334047016597668</v>
      </c>
      <c r="BX57" s="116">
        <v>0.28148477060342653</v>
      </c>
      <c r="BY57" s="116">
        <v>9.8241333906093228E-2</v>
      </c>
      <c r="BZ57" s="116">
        <v>7.5646723900652732E-2</v>
      </c>
      <c r="CA57" s="116">
        <v>0.14415796168415559</v>
      </c>
      <c r="CB57" s="116">
        <v>0.46491229829656094</v>
      </c>
      <c r="CC57" s="116">
        <v>0.18774166666809172</v>
      </c>
      <c r="CD57" s="116">
        <v>0.43053446063230266</v>
      </c>
      <c r="CE57" s="116">
        <v>5.3159337851704E-2</v>
      </c>
      <c r="CF57" s="116">
        <v>2.795403613478316</v>
      </c>
      <c r="CG57" s="116">
        <v>4.7110306727370779E-2</v>
      </c>
      <c r="CH57" s="116">
        <v>0.1410342499747799</v>
      </c>
      <c r="CI57" s="116">
        <v>1.0167085364120627</v>
      </c>
      <c r="CJ57" s="116">
        <v>0.16527434369234947</v>
      </c>
      <c r="CK57" s="116">
        <v>0.29243070227560958</v>
      </c>
      <c r="CL57" s="116">
        <v>0.10462079981823648</v>
      </c>
      <c r="CM57" s="116">
        <v>6.6742024140269932E-2</v>
      </c>
      <c r="CN57" s="116">
        <v>0.22983019369387198</v>
      </c>
      <c r="CO57" s="116">
        <v>0.42574899643567871</v>
      </c>
      <c r="CP57" s="116">
        <v>0.17438769913470498</v>
      </c>
      <c r="CQ57" s="116">
        <v>0.38826261018990044</v>
      </c>
      <c r="CR57" s="116">
        <v>3.9554271637917977E-2</v>
      </c>
      <c r="CS57" s="116">
        <v>9.1553947197923494E-2</v>
      </c>
      <c r="CT57" s="116">
        <v>0.16596336621892369</v>
      </c>
    </row>
    <row r="58" spans="2:98" x14ac:dyDescent="0.25">
      <c r="B58" s="185"/>
      <c r="C58" s="48" t="s">
        <v>8</v>
      </c>
      <c r="D58" s="31">
        <f t="shared" ref="D58:P58" si="264">+D54-D62-D66</f>
        <v>160.25225617999999</v>
      </c>
      <c r="E58" s="31">
        <f t="shared" si="264"/>
        <v>151.65030891999993</v>
      </c>
      <c r="F58" s="31">
        <f t="shared" si="264"/>
        <v>169.17936101000012</v>
      </c>
      <c r="G58" s="31">
        <f t="shared" si="264"/>
        <v>186.4270727899999</v>
      </c>
      <c r="H58" s="31">
        <f t="shared" si="264"/>
        <v>201.86448329999993</v>
      </c>
      <c r="I58" s="31">
        <f t="shared" si="264"/>
        <v>213.07048647000005</v>
      </c>
      <c r="J58" s="31">
        <f t="shared" si="264"/>
        <v>218.53345323999991</v>
      </c>
      <c r="K58" s="31">
        <f t="shared" si="264"/>
        <v>214.96537577999996</v>
      </c>
      <c r="L58" s="31">
        <f t="shared" si="264"/>
        <v>209.66536030999998</v>
      </c>
      <c r="M58" s="31">
        <f t="shared" si="264"/>
        <v>196.15502493</v>
      </c>
      <c r="N58" s="31">
        <f t="shared" si="264"/>
        <v>197.76342384000009</v>
      </c>
      <c r="O58" s="31">
        <f t="shared" si="264"/>
        <v>260.73906580999989</v>
      </c>
      <c r="P58" s="31">
        <f t="shared" si="264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256.51731912000002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  <c r="CQ58" s="31">
        <v>155.81196037000004</v>
      </c>
      <c r="CR58" s="31">
        <v>10.031291960000001</v>
      </c>
      <c r="CS58" s="31">
        <v>1.4332279800000001</v>
      </c>
      <c r="CT58" s="31">
        <v>3.1187081800000001</v>
      </c>
    </row>
    <row r="59" spans="2:98" x14ac:dyDescent="0.25">
      <c r="B59" s="185"/>
      <c r="C59" s="34" t="s">
        <v>14</v>
      </c>
      <c r="D59" s="23">
        <f>+(D58/D51)*100</f>
        <v>79.385238259721163</v>
      </c>
      <c r="E59" s="23">
        <f t="shared" ref="E59:Q59" si="265">+(E58/E51)*100</f>
        <v>70.768797292038073</v>
      </c>
      <c r="F59" s="23">
        <f t="shared" si="265"/>
        <v>65.467209023645552</v>
      </c>
      <c r="G59" s="23">
        <f t="shared" si="265"/>
        <v>64.354462448053226</v>
      </c>
      <c r="H59" s="23">
        <f t="shared" si="265"/>
        <v>67.941016167073286</v>
      </c>
      <c r="I59" s="23">
        <f t="shared" si="265"/>
        <v>60.033767792528458</v>
      </c>
      <c r="J59" s="23">
        <f t="shared" si="265"/>
        <v>62.164212381260377</v>
      </c>
      <c r="K59" s="23">
        <f t="shared" si="265"/>
        <v>57.485133500609408</v>
      </c>
      <c r="L59" s="23">
        <f t="shared" si="265"/>
        <v>61.522923731083793</v>
      </c>
      <c r="M59" s="23">
        <f t="shared" si="265"/>
        <v>63.218183705107492</v>
      </c>
      <c r="N59" s="23">
        <f t="shared" si="265"/>
        <v>51.000353624230911</v>
      </c>
      <c r="O59" s="23">
        <f t="shared" si="265"/>
        <v>63.932706988845297</v>
      </c>
      <c r="P59" s="23">
        <f t="shared" si="265"/>
        <v>54.216881039739192</v>
      </c>
      <c r="Q59" s="23">
        <f t="shared" si="265"/>
        <v>37.859927324285977</v>
      </c>
      <c r="R59" s="23">
        <f t="shared" ref="R59" si="266">+(R58/R51)*100</f>
        <v>42.533913806292681</v>
      </c>
      <c r="S59" s="88">
        <f t="shared" ref="S59" si="267">+(S58/S51)*100</f>
        <v>46.432767217355199</v>
      </c>
      <c r="T59" s="23">
        <f t="shared" ref="T59:U59" si="268">+(T58/T51)*100</f>
        <v>18.413984265739597</v>
      </c>
      <c r="U59" s="23">
        <f t="shared" si="268"/>
        <v>17.907061679116275</v>
      </c>
      <c r="V59" s="23">
        <f t="shared" ref="V59" si="269">+(V58/V51)*100</f>
        <v>32.576310060786675</v>
      </c>
      <c r="W59" s="23">
        <f t="shared" ref="W59:X59" si="270">+(W58/W51)*100</f>
        <v>65.375585669363133</v>
      </c>
      <c r="X59" s="23">
        <f t="shared" si="270"/>
        <v>37.360945322184094</v>
      </c>
      <c r="Y59" s="23">
        <f t="shared" ref="Y59:Z59" si="271">+(Y58/Y51)*100</f>
        <v>83.47809814285597</v>
      </c>
      <c r="Z59" s="23">
        <f t="shared" si="271"/>
        <v>13.846546805662333</v>
      </c>
      <c r="AA59" s="23">
        <f t="shared" ref="AA59:AB59" si="272">+(AA58/AA51)*100</f>
        <v>30.835382529808253</v>
      </c>
      <c r="AB59" s="23">
        <f t="shared" si="272"/>
        <v>36.0858179016872</v>
      </c>
      <c r="AC59" s="23">
        <f t="shared" ref="AC59:AD59" si="273">+(AC58/AC51)*100</f>
        <v>42.007219808842116</v>
      </c>
      <c r="AD59" s="23">
        <f t="shared" si="273"/>
        <v>72.941902170052103</v>
      </c>
      <c r="AE59" s="23">
        <f t="shared" ref="AE59:AF59" si="274">+(AE58/AE51)*100</f>
        <v>76.61843567458412</v>
      </c>
      <c r="AF59" s="23">
        <f t="shared" si="274"/>
        <v>40.277306085801875</v>
      </c>
      <c r="AG59" s="23">
        <v>0</v>
      </c>
      <c r="AH59" s="116">
        <v>4.1917939161336832</v>
      </c>
      <c r="AI59" s="116">
        <v>31.587358188818637</v>
      </c>
      <c r="AJ59" s="116">
        <v>41.846605110612074</v>
      </c>
      <c r="AK59" s="116">
        <v>71.981605568713363</v>
      </c>
      <c r="AL59" s="116">
        <v>66.475107427384387</v>
      </c>
      <c r="AM59" s="116">
        <v>10.882431142158012</v>
      </c>
      <c r="AN59" s="116">
        <v>19.312136739524004</v>
      </c>
      <c r="AO59" s="116">
        <v>29.950344285719289</v>
      </c>
      <c r="AP59" s="116">
        <v>42.989013118478233</v>
      </c>
      <c r="AQ59" s="116">
        <v>28.067769175197306</v>
      </c>
      <c r="AR59" s="116">
        <v>68.030837738941358</v>
      </c>
      <c r="AS59" s="116">
        <v>34.476678171304371</v>
      </c>
      <c r="AT59" s="116">
        <v>3.0985050018219338E-3</v>
      </c>
      <c r="AU59" s="116">
        <v>0</v>
      </c>
      <c r="AV59" s="116">
        <v>35.931070396290941</v>
      </c>
      <c r="AW59" s="116">
        <v>39.578661429484285</v>
      </c>
      <c r="AX59" s="116">
        <v>73.415174249183138</v>
      </c>
      <c r="AY59" s="116">
        <v>38.644178225151876</v>
      </c>
      <c r="AZ59" s="116">
        <v>1.3809087547036718</v>
      </c>
      <c r="BA59" s="116">
        <v>15.560594189878058</v>
      </c>
      <c r="BB59" s="116">
        <v>44.329243137223777</v>
      </c>
      <c r="BC59" s="116">
        <v>44.59553456692619</v>
      </c>
      <c r="BD59" s="116">
        <v>70.626004794096502</v>
      </c>
      <c r="BE59" s="116">
        <v>43.164421034836515</v>
      </c>
      <c r="BF59" s="116">
        <v>42.773719596661159</v>
      </c>
      <c r="BG59" s="116">
        <v>0.23229963780723961</v>
      </c>
      <c r="BH59" s="116">
        <v>4.2294566918170968</v>
      </c>
      <c r="BI59" s="116">
        <v>50.749090945180832</v>
      </c>
      <c r="BJ59" s="116">
        <v>50.972445730597386</v>
      </c>
      <c r="BK59" s="116">
        <v>84.009011439767903</v>
      </c>
      <c r="BL59" s="116">
        <v>60.271187138979386</v>
      </c>
      <c r="BM59" s="116">
        <v>11.200503968077081</v>
      </c>
      <c r="BN59" s="116">
        <v>14.616323065722945</v>
      </c>
      <c r="BO59" s="116">
        <v>59.102490139168154</v>
      </c>
      <c r="BP59" s="116">
        <v>52.726965453776387</v>
      </c>
      <c r="BQ59" s="116">
        <v>57.009528005987384</v>
      </c>
      <c r="BR59" s="116">
        <v>69.887159020131847</v>
      </c>
      <c r="BS59" s="116"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  <c r="CQ59" s="116">
        <v>75.656429004421383</v>
      </c>
      <c r="CR59" s="116">
        <v>40.348459162291185</v>
      </c>
      <c r="CS59" s="116">
        <v>2.5987707258794188</v>
      </c>
      <c r="CT59" s="116">
        <v>2.3705720145190408</v>
      </c>
    </row>
    <row r="60" spans="2:98" x14ac:dyDescent="0.25">
      <c r="B60" s="185"/>
      <c r="C60" s="34" t="s">
        <v>9</v>
      </c>
      <c r="D60" s="23">
        <f t="shared" ref="D60:Q60" si="275">+(D58/D9)*100</f>
        <v>64.812471770905816</v>
      </c>
      <c r="E60" s="23">
        <f t="shared" si="275"/>
        <v>57.201659264453298</v>
      </c>
      <c r="F60" s="23">
        <f t="shared" si="275"/>
        <v>56.181425789877693</v>
      </c>
      <c r="G60" s="23">
        <f t="shared" si="275"/>
        <v>56.108288485211013</v>
      </c>
      <c r="H60" s="23">
        <f t="shared" si="275"/>
        <v>59.100034258346057</v>
      </c>
      <c r="I60" s="23">
        <f t="shared" si="275"/>
        <v>51.635234266964062</v>
      </c>
      <c r="J60" s="23">
        <f t="shared" si="275"/>
        <v>53.840762176381062</v>
      </c>
      <c r="K60" s="23">
        <f t="shared" si="275"/>
        <v>50.150237634001428</v>
      </c>
      <c r="L60" s="23">
        <f t="shared" si="275"/>
        <v>52.937792350954517</v>
      </c>
      <c r="M60" s="23">
        <f t="shared" si="275"/>
        <v>53.643508675284288</v>
      </c>
      <c r="N60" s="23">
        <f t="shared" si="275"/>
        <v>43.423925739940053</v>
      </c>
      <c r="O60" s="23">
        <f t="shared" si="275"/>
        <v>54.983822680854601</v>
      </c>
      <c r="P60" s="23">
        <f t="shared" si="275"/>
        <v>46.566283873200767</v>
      </c>
      <c r="Q60" s="23">
        <f t="shared" si="275"/>
        <v>30.884573122489044</v>
      </c>
      <c r="R60" s="23">
        <f t="shared" ref="R60" si="276">+(R58/R9)*100</f>
        <v>37.626412170405047</v>
      </c>
      <c r="S60" s="88">
        <f t="shared" ref="S60" si="277">+(S58/S9)*100</f>
        <v>37.793990763179011</v>
      </c>
      <c r="T60" s="23">
        <f t="shared" ref="T60:U60" si="278">+(T58/T9)*100</f>
        <v>17.699373420156608</v>
      </c>
      <c r="U60" s="23">
        <f t="shared" si="278"/>
        <v>16.484882737288746</v>
      </c>
      <c r="V60" s="23">
        <f t="shared" ref="V60" si="279">+(V58/V9)*100</f>
        <v>29.653965267729259</v>
      </c>
      <c r="W60" s="23">
        <f t="shared" ref="W60:X60" si="280">+(W58/W9)*100</f>
        <v>55.999051247765919</v>
      </c>
      <c r="X60" s="23">
        <f t="shared" si="280"/>
        <v>34.391337655202555</v>
      </c>
      <c r="Y60" s="23">
        <f t="shared" ref="Y60:Z60" si="281">+(Y58/Y9)*100</f>
        <v>57.146180658315757</v>
      </c>
      <c r="Z60" s="23">
        <f t="shared" si="281"/>
        <v>11.636612213035354</v>
      </c>
      <c r="AA60" s="23">
        <f t="shared" ref="AA60:AB60" si="282">+(AA58/AA9)*100</f>
        <v>27.535252967978057</v>
      </c>
      <c r="AB60" s="23">
        <f t="shared" si="282"/>
        <v>32.666659794275979</v>
      </c>
      <c r="AC60" s="23">
        <f t="shared" ref="AC60:AD60" si="283">+(AC58/AC9)*100</f>
        <v>37.453284428173852</v>
      </c>
      <c r="AD60" s="23">
        <f t="shared" si="283"/>
        <v>70.659878022382998</v>
      </c>
      <c r="AE60" s="23">
        <f t="shared" ref="AE60:AF60" si="284">+(AE58/AE9)*100</f>
        <v>51.431888006880612</v>
      </c>
      <c r="AF60" s="23">
        <f t="shared" si="284"/>
        <v>35.972772968748863</v>
      </c>
      <c r="AG60" s="23">
        <v>0</v>
      </c>
      <c r="AH60" s="116">
        <v>3.5791799339276844</v>
      </c>
      <c r="AI60" s="116">
        <v>29.289276042207725</v>
      </c>
      <c r="AJ60" s="116">
        <v>37.633764032033987</v>
      </c>
      <c r="AK60" s="116">
        <v>62.48891420416021</v>
      </c>
      <c r="AL60" s="116">
        <v>39.875980636208567</v>
      </c>
      <c r="AM60" s="116">
        <v>10.236562496138546</v>
      </c>
      <c r="AN60" s="116">
        <v>17.050667789165747</v>
      </c>
      <c r="AO60" s="116">
        <v>26.221759846105247</v>
      </c>
      <c r="AP60" s="116">
        <v>38.734741805360464</v>
      </c>
      <c r="AQ60" s="116">
        <v>23.146386366883462</v>
      </c>
      <c r="AR60" s="116">
        <v>13.986576313504512</v>
      </c>
      <c r="AS60" s="116">
        <v>27.456543267143658</v>
      </c>
      <c r="AT60" s="116">
        <v>2.9070092209830629E-3</v>
      </c>
      <c r="AU60" s="116">
        <v>0</v>
      </c>
      <c r="AV60" s="116">
        <v>31.51808564493011</v>
      </c>
      <c r="AW60" s="116">
        <v>33.114792361693588</v>
      </c>
      <c r="AX60" s="116">
        <v>65.006044190633034</v>
      </c>
      <c r="AY60" s="116">
        <v>30.387419119744347</v>
      </c>
      <c r="AZ60" s="116">
        <v>1.3429017276180466</v>
      </c>
      <c r="BA60" s="116">
        <v>12.585305998945397</v>
      </c>
      <c r="BB60" s="116">
        <v>35.059727182045833</v>
      </c>
      <c r="BC60" s="116">
        <v>25.725707516693063</v>
      </c>
      <c r="BD60" s="116">
        <v>65.091620182391168</v>
      </c>
      <c r="BE60" s="116">
        <v>9.7809066055966216</v>
      </c>
      <c r="BF60" s="116">
        <v>32.242207639661466</v>
      </c>
      <c r="BG60" s="116">
        <v>0.23101568336827433</v>
      </c>
      <c r="BH60" s="116">
        <v>1.7401292844292637</v>
      </c>
      <c r="BI60" s="116">
        <v>46.94937698965493</v>
      </c>
      <c r="BJ60" s="116">
        <v>33.690379270920339</v>
      </c>
      <c r="BK60" s="116">
        <v>76.615796213447425</v>
      </c>
      <c r="BL60" s="116">
        <v>32.785304181929185</v>
      </c>
      <c r="BM60" s="116">
        <v>8.455838436775295</v>
      </c>
      <c r="BN60" s="116">
        <v>7.6196643038398628</v>
      </c>
      <c r="BO60" s="116">
        <v>48.011098041846282</v>
      </c>
      <c r="BP60" s="116">
        <v>44.09065515327665</v>
      </c>
      <c r="BQ60" s="116">
        <v>53.749470561631583</v>
      </c>
      <c r="BR60" s="116">
        <v>28.325711550418248</v>
      </c>
      <c r="BS60" s="116"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  <c r="CQ60" s="116">
        <v>60.509362682511835</v>
      </c>
      <c r="CR60" s="116">
        <v>14.268028418037657</v>
      </c>
      <c r="CS60" s="116">
        <v>2.4312925145446602</v>
      </c>
      <c r="CT60" s="116">
        <v>2.2136230641919172</v>
      </c>
    </row>
    <row r="61" spans="2:98" x14ac:dyDescent="0.25">
      <c r="B61" s="185"/>
      <c r="C61" s="34" t="s">
        <v>10</v>
      </c>
      <c r="D61" s="23">
        <f t="shared" ref="D61:P61" si="285">+(D58/D124)*100</f>
        <v>1.6595762982201088</v>
      </c>
      <c r="E61" s="23">
        <f t="shared" si="285"/>
        <v>1.4063179651341109</v>
      </c>
      <c r="F61" s="23">
        <f t="shared" si="285"/>
        <v>1.2578923734367669</v>
      </c>
      <c r="G61" s="23">
        <f t="shared" si="285"/>
        <v>1.0408273137212347</v>
      </c>
      <c r="H61" s="23">
        <f t="shared" si="285"/>
        <v>0.82000812938288692</v>
      </c>
      <c r="I61" s="23">
        <f t="shared" si="285"/>
        <v>0.9515996924958805</v>
      </c>
      <c r="J61" s="23">
        <f t="shared" si="285"/>
        <v>0.80240356257731438</v>
      </c>
      <c r="K61" s="23">
        <f t="shared" si="285"/>
        <v>0.63555738253691751</v>
      </c>
      <c r="L61" s="23">
        <f t="shared" si="285"/>
        <v>0.62772246994133063</v>
      </c>
      <c r="M61" s="23">
        <f t="shared" si="285"/>
        <v>0.51038034517847219</v>
      </c>
      <c r="N61" s="23">
        <f t="shared" si="285"/>
        <v>0.49335874912919814</v>
      </c>
      <c r="O61" s="23">
        <f t="shared" si="285"/>
        <v>0.71764605554165839</v>
      </c>
      <c r="P61" s="23">
        <f t="shared" si="285"/>
        <v>0.82245369577542538</v>
      </c>
      <c r="Q61" s="23">
        <f t="shared" ref="Q61" si="286">+(Q58/Q48)*100</f>
        <v>0.53392810436366767</v>
      </c>
      <c r="R61" s="23">
        <f t="shared" ref="R61" si="287">+(R58/R48)*100</f>
        <v>0.59856915183319981</v>
      </c>
      <c r="S61" s="88">
        <f t="shared" ref="S61" si="288">+(S58/S48)*100</f>
        <v>0.69250731797961129</v>
      </c>
      <c r="T61" s="23">
        <f t="shared" ref="T61:U61" si="289">+(T58/T48)*100</f>
        <v>1.2090900651090541E-2</v>
      </c>
      <c r="U61" s="23">
        <f t="shared" si="289"/>
        <v>2.8745497186260221E-2</v>
      </c>
      <c r="V61" s="23">
        <f t="shared" ref="V61" si="290">+(V58/V48)*100</f>
        <v>7.6793527538298822E-2</v>
      </c>
      <c r="W61" s="23">
        <f t="shared" ref="W61:X61" si="291">+(W58/W48)*100</f>
        <v>8.3466150761550131E-2</v>
      </c>
      <c r="X61" s="23">
        <f t="shared" si="291"/>
        <v>0.1071312080534472</v>
      </c>
      <c r="Y61" s="23">
        <f t="shared" ref="Y61:Z61" si="292">+(Y58/Y48)*100</f>
        <v>2.9220299516886272E-2</v>
      </c>
      <c r="Z61" s="23">
        <f t="shared" si="292"/>
        <v>8.5734952885167734E-3</v>
      </c>
      <c r="AA61" s="23">
        <f t="shared" ref="AA61:AB61" si="293">+(AA58/AA48)*100</f>
        <v>3.9069080634353076E-2</v>
      </c>
      <c r="AB61" s="23">
        <f t="shared" si="293"/>
        <v>8.1964686078628224E-2</v>
      </c>
      <c r="AC61" s="23">
        <f t="shared" ref="AC61:AD61" si="294">+(AC58/AC48)*100</f>
        <v>8.3590280382758328E-2</v>
      </c>
      <c r="AD61" s="23">
        <f t="shared" si="294"/>
        <v>0.10387848885894072</v>
      </c>
      <c r="AE61" s="23">
        <f t="shared" ref="AE61:AF61" si="295">+(AE58/AE48)*100</f>
        <v>3.3927446434077628E-2</v>
      </c>
      <c r="AF61" s="23">
        <f t="shared" si="295"/>
        <v>0.7442913268593756</v>
      </c>
      <c r="AG61" s="23">
        <v>0</v>
      </c>
      <c r="AH61" s="116">
        <v>3.7261249642004768E-3</v>
      </c>
      <c r="AI61" s="116">
        <v>7.1511158551660861E-2</v>
      </c>
      <c r="AJ61" s="116">
        <v>7.7779959057538511E-2</v>
      </c>
      <c r="AK61" s="116">
        <v>0.10325210326225583</v>
      </c>
      <c r="AL61" s="116">
        <v>2.4781086475942529E-2</v>
      </c>
      <c r="AM61" s="116">
        <v>6.0674759955909397E-3</v>
      </c>
      <c r="AN61" s="116">
        <v>2.0040391098161213E-2</v>
      </c>
      <c r="AO61" s="116">
        <v>7.6878974555924962E-2</v>
      </c>
      <c r="AP61" s="116">
        <v>8.1482339738876378E-2</v>
      </c>
      <c r="AQ61" s="116">
        <v>0.1294569283194659</v>
      </c>
      <c r="AR61" s="116">
        <v>2.7563399805475668E-2</v>
      </c>
      <c r="AS61" s="116">
        <v>0.63698644356795486</v>
      </c>
      <c r="AT61" s="116">
        <v>1.5580134100841261E-6</v>
      </c>
      <c r="AU61" s="116">
        <v>0</v>
      </c>
      <c r="AV61" s="116">
        <v>9.3073864136612977E-2</v>
      </c>
      <c r="AW61" s="116">
        <v>6.5322930147778263E-2</v>
      </c>
      <c r="AX61" s="116">
        <v>0.11736123619907496</v>
      </c>
      <c r="AY61" s="116">
        <v>2.0160195968366216E-2</v>
      </c>
      <c r="AZ61" s="116">
        <v>1.6571936943875364E-3</v>
      </c>
      <c r="BA61" s="116">
        <v>1.5766630452236047E-2</v>
      </c>
      <c r="BB61" s="116">
        <v>0.12670104099219015</v>
      </c>
      <c r="BC61" s="116">
        <v>7.9806933581417702E-2</v>
      </c>
      <c r="BD61" s="116">
        <v>0.19172114873426802</v>
      </c>
      <c r="BE61" s="116">
        <v>2.6656895338202043E-2</v>
      </c>
      <c r="BF61" s="116">
        <v>0.77885313987799121</v>
      </c>
      <c r="BG61" s="116">
        <v>1.3890925970844971E-3</v>
      </c>
      <c r="BH61" s="116">
        <v>3.627244846290522E-3</v>
      </c>
      <c r="BI61" s="116">
        <v>0.15921079972072036</v>
      </c>
      <c r="BJ61" s="116">
        <v>0.10028637222873865</v>
      </c>
      <c r="BK61" s="116">
        <v>0.23067469538795315</v>
      </c>
      <c r="BL61" s="116">
        <v>5.6515732617233153E-2</v>
      </c>
      <c r="BM61" s="116">
        <v>2.3165655377405468E-2</v>
      </c>
      <c r="BN61" s="116">
        <v>1.6201668587533878E-2</v>
      </c>
      <c r="BO61" s="116">
        <v>0.22302018492648804</v>
      </c>
      <c r="BP61" s="116">
        <v>0.10274548394147986</v>
      </c>
      <c r="BQ61" s="116">
        <v>0.25067474790052963</v>
      </c>
      <c r="BR61" s="116">
        <v>8.9533721411453937E-2</v>
      </c>
      <c r="BS61" s="116">
        <v>1.2570453995429107</v>
      </c>
      <c r="BT61" s="116">
        <v>5.1569687712297784E-3</v>
      </c>
      <c r="BU61" s="116">
        <v>2.9529857317567706E-3</v>
      </c>
      <c r="BV61" s="116">
        <v>0.3159854794473318</v>
      </c>
      <c r="BW61" s="116">
        <v>0.1102515763840419</v>
      </c>
      <c r="BX61" s="116">
        <v>0.24451013967954296</v>
      </c>
      <c r="BY61" s="116">
        <v>7.6936966320235459E-2</v>
      </c>
      <c r="BZ61" s="116">
        <v>2.4305527180223635E-2</v>
      </c>
      <c r="CA61" s="116">
        <v>2.3424078795391836E-3</v>
      </c>
      <c r="CB61" s="116">
        <v>0.33590548187260227</v>
      </c>
      <c r="CC61" s="116">
        <v>0.11465277288615693</v>
      </c>
      <c r="CD61" s="116">
        <v>0.34452577735773399</v>
      </c>
      <c r="CE61" s="116">
        <v>3.185497026584623E-2</v>
      </c>
      <c r="CF61" s="116">
        <v>1.6195424107421748</v>
      </c>
      <c r="CG61" s="116">
        <v>4.1233083763602644E-4</v>
      </c>
      <c r="CH61" s="116">
        <v>1.765044523082841E-3</v>
      </c>
      <c r="CI61" s="116">
        <v>0.29595792107675756</v>
      </c>
      <c r="CJ61" s="116">
        <v>0.11357906890321157</v>
      </c>
      <c r="CK61" s="116">
        <v>0.2160566359430677</v>
      </c>
      <c r="CL61" s="116">
        <v>8.5243167284895768E-2</v>
      </c>
      <c r="CM61" s="116">
        <v>2.0044048250535171E-2</v>
      </c>
      <c r="CN61" s="116">
        <v>4.3970241460752433E-3</v>
      </c>
      <c r="CO61" s="116">
        <v>0.31313608236502066</v>
      </c>
      <c r="CP61" s="116">
        <v>0.11796570498730038</v>
      </c>
      <c r="CQ61" s="116">
        <v>0.31339549333206573</v>
      </c>
      <c r="CR61" s="116">
        <v>2.017663910457726E-2</v>
      </c>
      <c r="CS61" s="116">
        <v>2.3792771781667357E-3</v>
      </c>
      <c r="CT61" s="116">
        <v>5.1773139385932979E-3</v>
      </c>
    </row>
    <row r="62" spans="2:98" x14ac:dyDescent="0.25">
      <c r="B62" s="185"/>
      <c r="C62" s="48" t="s">
        <v>99</v>
      </c>
      <c r="D62" s="31">
        <f t="shared" ref="D62:O62" si="296">+D17</f>
        <v>8.7693062200000007</v>
      </c>
      <c r="E62" s="31">
        <f t="shared" si="296"/>
        <v>26.756892460000003</v>
      </c>
      <c r="F62" s="31">
        <f t="shared" si="296"/>
        <v>46.269189089999998</v>
      </c>
      <c r="G62" s="31">
        <f t="shared" si="296"/>
        <v>49.124794620000003</v>
      </c>
      <c r="H62" s="31">
        <f t="shared" si="296"/>
        <v>43.503943730000003</v>
      </c>
      <c r="I62" s="31">
        <f t="shared" si="296"/>
        <v>52.305822429999992</v>
      </c>
      <c r="J62" s="31">
        <f t="shared" si="296"/>
        <v>14.789679810000001</v>
      </c>
      <c r="K62" s="31">
        <f t="shared" si="296"/>
        <v>29.872529100000001</v>
      </c>
      <c r="L62" s="31">
        <f t="shared" si="296"/>
        <v>42.355028719999993</v>
      </c>
      <c r="M62" s="31">
        <f t="shared" si="296"/>
        <v>41.745665250000002</v>
      </c>
      <c r="N62" s="31">
        <f t="shared" si="296"/>
        <v>41.692912179999993</v>
      </c>
      <c r="O62" s="31">
        <f t="shared" si="296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  <c r="CQ62" s="131">
        <v>0</v>
      </c>
      <c r="CR62" s="131">
        <v>0</v>
      </c>
      <c r="CS62" s="131">
        <v>0</v>
      </c>
      <c r="CT62" s="131">
        <v>0</v>
      </c>
    </row>
    <row r="63" spans="2:98" x14ac:dyDescent="0.25">
      <c r="B63" s="185"/>
      <c r="C63" s="34" t="s">
        <v>14</v>
      </c>
      <c r="D63" s="23">
        <f>+(D62/D51)*100</f>
        <v>4.3441102187367342</v>
      </c>
      <c r="E63" s="23">
        <f t="shared" ref="E63:R63" si="297">+(E62/E51)*100</f>
        <v>12.486312175371221</v>
      </c>
      <c r="F63" s="23">
        <f t="shared" si="297"/>
        <v>17.904753011394579</v>
      </c>
      <c r="G63" s="23">
        <f t="shared" si="297"/>
        <v>16.957836130390056</v>
      </c>
      <c r="H63" s="23">
        <f t="shared" si="297"/>
        <v>14.642011789160424</v>
      </c>
      <c r="I63" s="23">
        <f t="shared" si="297"/>
        <v>14.737449798810918</v>
      </c>
      <c r="J63" s="23">
        <f t="shared" si="297"/>
        <v>4.2070849251166074</v>
      </c>
      <c r="K63" s="23">
        <f t="shared" si="297"/>
        <v>7.9883856508677225</v>
      </c>
      <c r="L63" s="23">
        <f t="shared" si="297"/>
        <v>12.428401132717482</v>
      </c>
      <c r="M63" s="23">
        <f t="shared" si="297"/>
        <v>13.45407865849069</v>
      </c>
      <c r="N63" s="23">
        <f t="shared" si="297"/>
        <v>10.75200471106489</v>
      </c>
      <c r="O63" s="23">
        <f t="shared" si="297"/>
        <v>3.3617284084159134</v>
      </c>
      <c r="P63" s="23">
        <f t="shared" si="297"/>
        <v>7.4555604432545151</v>
      </c>
      <c r="Q63" s="23">
        <f t="shared" si="297"/>
        <v>4.8984813058923571</v>
      </c>
      <c r="R63" s="23">
        <f t="shared" si="297"/>
        <v>4.6874553580344136</v>
      </c>
      <c r="S63" s="88">
        <f t="shared" ref="S63" si="298">+(S62/S51)*100</f>
        <v>2.2754941573175245</v>
      </c>
      <c r="T63" s="23">
        <f t="shared" ref="T63:U63" si="299">+(T62/T51)*100</f>
        <v>0</v>
      </c>
      <c r="U63" s="23">
        <f t="shared" si="299"/>
        <v>0</v>
      </c>
      <c r="V63" s="23">
        <f t="shared" ref="V63" si="300">+(V62/V51)*100</f>
        <v>0</v>
      </c>
      <c r="W63" s="23">
        <f t="shared" ref="W63:X63" si="301">+(W62/W51)*100</f>
        <v>0</v>
      </c>
      <c r="X63" s="23">
        <f t="shared" si="301"/>
        <v>0</v>
      </c>
      <c r="Y63" s="23">
        <f t="shared" ref="Y63:Z63" si="302">+(Y62/Y51)*100</f>
        <v>0</v>
      </c>
      <c r="Z63" s="23">
        <f t="shared" si="302"/>
        <v>0</v>
      </c>
      <c r="AA63" s="23">
        <f t="shared" ref="AA63:AB63" si="303">+(AA62/AA51)*100</f>
        <v>0</v>
      </c>
      <c r="AB63" s="23">
        <f t="shared" si="303"/>
        <v>0</v>
      </c>
      <c r="AC63" s="23">
        <f t="shared" ref="AC63:AD63" si="304">+(AC62/AC51)*100</f>
        <v>0</v>
      </c>
      <c r="AD63" s="23">
        <f t="shared" si="304"/>
        <v>0</v>
      </c>
      <c r="AE63" s="23">
        <f t="shared" ref="AE63:AF63" si="305">+(AE62/AE51)*100</f>
        <v>0</v>
      </c>
      <c r="AF63" s="23">
        <f t="shared" si="305"/>
        <v>0</v>
      </c>
      <c r="AG63" s="23">
        <v>0</v>
      </c>
      <c r="AH63" s="116">
        <v>0</v>
      </c>
      <c r="AI63" s="116">
        <v>0</v>
      </c>
      <c r="AJ63" s="116">
        <v>0</v>
      </c>
      <c r="AK63" s="116">
        <v>0</v>
      </c>
      <c r="AL63" s="116">
        <v>0</v>
      </c>
      <c r="AM63" s="116">
        <v>0</v>
      </c>
      <c r="AN63" s="116">
        <v>0</v>
      </c>
      <c r="AO63" s="116">
        <v>0</v>
      </c>
      <c r="AP63" s="116">
        <v>0</v>
      </c>
      <c r="AQ63" s="116">
        <v>0</v>
      </c>
      <c r="AR63" s="116">
        <v>0</v>
      </c>
      <c r="AS63" s="116">
        <v>0</v>
      </c>
      <c r="AT63" s="116">
        <v>0</v>
      </c>
      <c r="AU63" s="116">
        <v>0</v>
      </c>
      <c r="AV63" s="116">
        <v>0</v>
      </c>
      <c r="AW63" s="116">
        <v>0</v>
      </c>
      <c r="AX63" s="116">
        <v>0</v>
      </c>
      <c r="AY63" s="116">
        <v>0</v>
      </c>
      <c r="AZ63" s="116">
        <v>0</v>
      </c>
      <c r="BA63" s="116">
        <v>0</v>
      </c>
      <c r="BB63" s="116">
        <v>0</v>
      </c>
      <c r="BC63" s="116">
        <v>0</v>
      </c>
      <c r="BD63" s="116">
        <v>0</v>
      </c>
      <c r="BE63" s="116">
        <v>0</v>
      </c>
      <c r="BF63" s="116">
        <v>0</v>
      </c>
      <c r="BG63" s="116">
        <v>0</v>
      </c>
      <c r="BH63" s="116">
        <v>0</v>
      </c>
      <c r="BI63" s="116">
        <v>0</v>
      </c>
      <c r="BJ63" s="116">
        <v>0</v>
      </c>
      <c r="BK63" s="116">
        <v>0</v>
      </c>
      <c r="BL63" s="116">
        <v>0</v>
      </c>
      <c r="BM63" s="116">
        <v>0</v>
      </c>
      <c r="BN63" s="116">
        <v>0</v>
      </c>
      <c r="BO63" s="116">
        <v>0</v>
      </c>
      <c r="BP63" s="116">
        <v>0</v>
      </c>
      <c r="BQ63" s="116">
        <v>0</v>
      </c>
      <c r="BR63" s="116">
        <v>0</v>
      </c>
      <c r="BS63" s="116"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  <c r="CQ63" s="116">
        <v>0</v>
      </c>
      <c r="CR63" s="116">
        <v>0</v>
      </c>
      <c r="CS63" s="116">
        <v>0</v>
      </c>
      <c r="CT63" s="116">
        <v>0</v>
      </c>
    </row>
    <row r="64" spans="2:98" x14ac:dyDescent="0.25">
      <c r="B64" s="185"/>
      <c r="C64" s="34" t="s">
        <v>9</v>
      </c>
      <c r="D64" s="23">
        <f t="shared" ref="D64:R64" si="306">+(D62/D9)*100</f>
        <v>3.5466609043917607</v>
      </c>
      <c r="E64" s="23">
        <f t="shared" si="306"/>
        <v>10.092552111317785</v>
      </c>
      <c r="F64" s="23">
        <f t="shared" si="306"/>
        <v>15.365166280915318</v>
      </c>
      <c r="G64" s="23">
        <f t="shared" si="306"/>
        <v>14.784913516399708</v>
      </c>
      <c r="H64" s="23">
        <f t="shared" si="306"/>
        <v>12.736686131136571</v>
      </c>
      <c r="I64" s="23">
        <f t="shared" si="306"/>
        <v>12.675727358793749</v>
      </c>
      <c r="J64" s="23">
        <f t="shared" si="306"/>
        <v>3.6437791171520453</v>
      </c>
      <c r="K64" s="23">
        <f t="shared" si="306"/>
        <v>6.969096430798345</v>
      </c>
      <c r="L64" s="23">
        <f t="shared" si="306"/>
        <v>10.694097070125959</v>
      </c>
      <c r="M64" s="23">
        <f t="shared" si="306"/>
        <v>11.416398620392401</v>
      </c>
      <c r="N64" s="23">
        <f t="shared" si="306"/>
        <v>9.1547258195272612</v>
      </c>
      <c r="O64" s="23">
        <f t="shared" si="306"/>
        <v>2.8911755408977498</v>
      </c>
      <c r="P64" s="23">
        <f t="shared" si="306"/>
        <v>6.4034990094676685</v>
      </c>
      <c r="Q64" s="23">
        <f t="shared" si="306"/>
        <v>3.9959797805510275</v>
      </c>
      <c r="R64" s="23">
        <f t="shared" si="306"/>
        <v>4.1466235187057485</v>
      </c>
      <c r="S64" s="88">
        <f t="shared" ref="S64" si="307">+(S62/S9)*100</f>
        <v>1.8521404240405055</v>
      </c>
      <c r="T64" s="23">
        <f t="shared" ref="T64:U64" si="308">+(T62/T9)*100</f>
        <v>0</v>
      </c>
      <c r="U64" s="23">
        <f t="shared" si="308"/>
        <v>0</v>
      </c>
      <c r="V64" s="23">
        <f t="shared" ref="V64" si="309">+(V62/V9)*100</f>
        <v>0</v>
      </c>
      <c r="W64" s="23">
        <f t="shared" ref="W64:X64" si="310">+(W62/W9)*100</f>
        <v>0</v>
      </c>
      <c r="X64" s="23">
        <f t="shared" si="310"/>
        <v>0</v>
      </c>
      <c r="Y64" s="23">
        <f t="shared" ref="Y64:Z64" si="311">+(Y62/Y9)*100</f>
        <v>0</v>
      </c>
      <c r="Z64" s="23">
        <f t="shared" si="311"/>
        <v>0</v>
      </c>
      <c r="AA64" s="23">
        <f t="shared" ref="AA64:AB64" si="312">+(AA62/AA9)*100</f>
        <v>0</v>
      </c>
      <c r="AB64" s="23">
        <f t="shared" si="312"/>
        <v>0</v>
      </c>
      <c r="AC64" s="23">
        <f t="shared" ref="AC64:AD64" si="313">+(AC62/AC9)*100</f>
        <v>0</v>
      </c>
      <c r="AD64" s="23">
        <f t="shared" si="313"/>
        <v>0</v>
      </c>
      <c r="AE64" s="23">
        <f t="shared" ref="AE64:AF64" si="314">+(AE62/AE9)*100</f>
        <v>0</v>
      </c>
      <c r="AF64" s="23">
        <f t="shared" si="314"/>
        <v>0</v>
      </c>
      <c r="AG64" s="23">
        <v>0</v>
      </c>
      <c r="AH64" s="116">
        <v>0</v>
      </c>
      <c r="AI64" s="116">
        <v>0</v>
      </c>
      <c r="AJ64" s="116">
        <v>0</v>
      </c>
      <c r="AK64" s="116">
        <v>0</v>
      </c>
      <c r="AL64" s="116">
        <v>0</v>
      </c>
      <c r="AM64" s="116">
        <v>0</v>
      </c>
      <c r="AN64" s="116">
        <v>0</v>
      </c>
      <c r="AO64" s="116">
        <v>0</v>
      </c>
      <c r="AP64" s="116">
        <v>0</v>
      </c>
      <c r="AQ64" s="116">
        <v>0</v>
      </c>
      <c r="AR64" s="116">
        <v>0</v>
      </c>
      <c r="AS64" s="116">
        <v>0</v>
      </c>
      <c r="AT64" s="116">
        <v>0</v>
      </c>
      <c r="AU64" s="116">
        <v>0</v>
      </c>
      <c r="AV64" s="116">
        <v>0</v>
      </c>
      <c r="AW64" s="116">
        <v>0</v>
      </c>
      <c r="AX64" s="116">
        <v>0</v>
      </c>
      <c r="AY64" s="116">
        <v>0</v>
      </c>
      <c r="AZ64" s="116">
        <v>0</v>
      </c>
      <c r="BA64" s="116">
        <v>0</v>
      </c>
      <c r="BB64" s="116">
        <v>0</v>
      </c>
      <c r="BC64" s="116">
        <v>0</v>
      </c>
      <c r="BD64" s="116">
        <v>0</v>
      </c>
      <c r="BE64" s="116">
        <v>0</v>
      </c>
      <c r="BF64" s="116">
        <v>0</v>
      </c>
      <c r="BG64" s="116">
        <v>0</v>
      </c>
      <c r="BH64" s="116">
        <v>0</v>
      </c>
      <c r="BI64" s="116">
        <v>0</v>
      </c>
      <c r="BJ64" s="116">
        <v>0</v>
      </c>
      <c r="BK64" s="116">
        <v>0</v>
      </c>
      <c r="BL64" s="116">
        <v>0</v>
      </c>
      <c r="BM64" s="116">
        <v>0</v>
      </c>
      <c r="BN64" s="116">
        <v>0</v>
      </c>
      <c r="BO64" s="116">
        <v>0</v>
      </c>
      <c r="BP64" s="116">
        <v>0</v>
      </c>
      <c r="BQ64" s="116">
        <v>0</v>
      </c>
      <c r="BR64" s="116">
        <v>0</v>
      </c>
      <c r="BS64" s="116"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  <c r="CR64" s="116">
        <v>0</v>
      </c>
      <c r="CS64" s="116">
        <v>0</v>
      </c>
      <c r="CT64" s="116">
        <v>0</v>
      </c>
    </row>
    <row r="65" spans="2:98" x14ac:dyDescent="0.25">
      <c r="B65" s="185"/>
      <c r="C65" s="34" t="s">
        <v>10</v>
      </c>
      <c r="D65" s="23">
        <f t="shared" ref="D65:P65" si="315">+(D62/D124)*100</f>
        <v>9.0815150447550952E-2</v>
      </c>
      <c r="E65" s="23">
        <f t="shared" si="315"/>
        <v>0.24812807059634615</v>
      </c>
      <c r="F65" s="23">
        <f t="shared" si="315"/>
        <v>0.34402340648381086</v>
      </c>
      <c r="G65" s="23">
        <f t="shared" si="315"/>
        <v>0.27426503702623517</v>
      </c>
      <c r="H65" s="23">
        <f t="shared" si="315"/>
        <v>0.17672047571538152</v>
      </c>
      <c r="I65" s="23">
        <f t="shared" si="315"/>
        <v>0.23360440652647704</v>
      </c>
      <c r="J65" s="23">
        <f t="shared" si="315"/>
        <v>5.4304233942108475E-2</v>
      </c>
      <c r="K65" s="23">
        <f t="shared" si="315"/>
        <v>8.8319834464803626E-2</v>
      </c>
      <c r="L65" s="23">
        <f t="shared" si="315"/>
        <v>0.12680780078904774</v>
      </c>
      <c r="M65" s="23">
        <f t="shared" si="315"/>
        <v>0.10861902236561764</v>
      </c>
      <c r="N65" s="23">
        <f t="shared" si="315"/>
        <v>0.1040109571389705</v>
      </c>
      <c r="O65" s="23">
        <f t="shared" si="315"/>
        <v>3.7735476029865989E-2</v>
      </c>
      <c r="P65" s="23">
        <f t="shared" si="315"/>
        <v>0.11309859813103777</v>
      </c>
      <c r="Q65" s="23">
        <f t="shared" ref="Q65:R65" si="316">(Q62/Q48)*100</f>
        <v>6.9081929701387629E-2</v>
      </c>
      <c r="R65" s="23">
        <f t="shared" si="316"/>
        <v>6.5965389187851969E-2</v>
      </c>
      <c r="S65" s="88">
        <f t="shared" ref="S65" si="317">(S62/S48)*100</f>
        <v>3.3937162275636423E-2</v>
      </c>
      <c r="T65" s="23">
        <f t="shared" ref="T65:U65" si="318">(T62/T48)*100</f>
        <v>0</v>
      </c>
      <c r="U65" s="23">
        <f t="shared" si="318"/>
        <v>0</v>
      </c>
      <c r="V65" s="23">
        <f t="shared" ref="V65" si="319">(V62/V48)*100</f>
        <v>0</v>
      </c>
      <c r="W65" s="23">
        <f t="shared" ref="W65:X65" si="320">(W62/W48)*100</f>
        <v>0</v>
      </c>
      <c r="X65" s="23">
        <f t="shared" si="320"/>
        <v>0</v>
      </c>
      <c r="Y65" s="23">
        <f t="shared" ref="Y65:Z65" si="321">(Y62/Y48)*100</f>
        <v>0</v>
      </c>
      <c r="Z65" s="23">
        <f t="shared" si="321"/>
        <v>0</v>
      </c>
      <c r="AA65" s="23">
        <f t="shared" ref="AA65:AB65" si="322">(AA62/AA48)*100</f>
        <v>0</v>
      </c>
      <c r="AB65" s="23">
        <f t="shared" si="322"/>
        <v>0</v>
      </c>
      <c r="AC65" s="23">
        <f t="shared" ref="AC65:AD65" si="323">(AC62/AC48)*100</f>
        <v>0</v>
      </c>
      <c r="AD65" s="23">
        <f t="shared" si="323"/>
        <v>0</v>
      </c>
      <c r="AE65" s="23">
        <f t="shared" ref="AE65:AF65" si="324">(AE62/AE48)*100</f>
        <v>0</v>
      </c>
      <c r="AF65" s="23">
        <f t="shared" si="324"/>
        <v>0</v>
      </c>
      <c r="AG65" s="23">
        <v>0</v>
      </c>
      <c r="AH65" s="116">
        <v>0</v>
      </c>
      <c r="AI65" s="116">
        <v>0</v>
      </c>
      <c r="AJ65" s="116">
        <v>0</v>
      </c>
      <c r="AK65" s="116">
        <v>0</v>
      </c>
      <c r="AL65" s="116">
        <v>0</v>
      </c>
      <c r="AM65" s="116">
        <v>0</v>
      </c>
      <c r="AN65" s="116">
        <v>0</v>
      </c>
      <c r="AO65" s="116">
        <v>0</v>
      </c>
      <c r="AP65" s="116">
        <v>0</v>
      </c>
      <c r="AQ65" s="116">
        <v>0</v>
      </c>
      <c r="AR65" s="116">
        <v>0</v>
      </c>
      <c r="AS65" s="116">
        <v>0</v>
      </c>
      <c r="AT65" s="116">
        <v>0</v>
      </c>
      <c r="AU65" s="116">
        <v>0</v>
      </c>
      <c r="AV65" s="116">
        <v>0</v>
      </c>
      <c r="AW65" s="116">
        <v>0</v>
      </c>
      <c r="AX65" s="116">
        <v>0</v>
      </c>
      <c r="AY65" s="116">
        <v>0</v>
      </c>
      <c r="AZ65" s="116">
        <v>0</v>
      </c>
      <c r="BA65" s="116">
        <v>0</v>
      </c>
      <c r="BB65" s="116">
        <v>0</v>
      </c>
      <c r="BC65" s="116">
        <v>0</v>
      </c>
      <c r="BD65" s="116">
        <v>0</v>
      </c>
      <c r="BE65" s="116">
        <v>0</v>
      </c>
      <c r="BF65" s="116">
        <v>0</v>
      </c>
      <c r="BG65" s="116">
        <v>0</v>
      </c>
      <c r="BH65" s="116">
        <v>0</v>
      </c>
      <c r="BI65" s="116">
        <v>0</v>
      </c>
      <c r="BJ65" s="116">
        <v>0</v>
      </c>
      <c r="BK65" s="116">
        <v>0</v>
      </c>
      <c r="BL65" s="116">
        <v>0</v>
      </c>
      <c r="BM65" s="116">
        <v>0</v>
      </c>
      <c r="BN65" s="116">
        <v>0</v>
      </c>
      <c r="BO65" s="116">
        <v>0</v>
      </c>
      <c r="BP65" s="116">
        <v>0</v>
      </c>
      <c r="BQ65" s="116">
        <v>0</v>
      </c>
      <c r="BR65" s="116">
        <v>0</v>
      </c>
      <c r="BS65" s="116"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  <c r="CR65" s="116">
        <v>0</v>
      </c>
      <c r="CS65" s="116">
        <v>0</v>
      </c>
      <c r="CT65" s="116">
        <v>0</v>
      </c>
    </row>
    <row r="66" spans="2:98" x14ac:dyDescent="0.25">
      <c r="B66" s="185"/>
      <c r="C66" s="48" t="s">
        <v>100</v>
      </c>
      <c r="D66" s="31">
        <f t="shared" ref="D66:Q66" si="325">+D23</f>
        <v>0</v>
      </c>
      <c r="E66" s="31">
        <f t="shared" si="325"/>
        <v>0</v>
      </c>
      <c r="F66" s="31">
        <f t="shared" si="325"/>
        <v>0</v>
      </c>
      <c r="G66" s="31">
        <f t="shared" si="325"/>
        <v>0</v>
      </c>
      <c r="H66" s="31">
        <f t="shared" si="325"/>
        <v>0</v>
      </c>
      <c r="I66" s="31">
        <f t="shared" si="325"/>
        <v>0</v>
      </c>
      <c r="J66" s="31">
        <f t="shared" si="325"/>
        <v>0</v>
      </c>
      <c r="K66" s="31">
        <f t="shared" si="325"/>
        <v>0</v>
      </c>
      <c r="L66" s="31">
        <f t="shared" si="325"/>
        <v>0</v>
      </c>
      <c r="M66" s="31">
        <f t="shared" si="325"/>
        <v>0</v>
      </c>
      <c r="N66" s="31">
        <f t="shared" si="325"/>
        <v>0</v>
      </c>
      <c r="O66" s="31">
        <f t="shared" si="325"/>
        <v>0</v>
      </c>
      <c r="P66" s="31">
        <f t="shared" si="325"/>
        <v>0</v>
      </c>
      <c r="Q66" s="31">
        <f t="shared" si="325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>
        <v>0</v>
      </c>
      <c r="AL66" s="131">
        <v>0</v>
      </c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293.84850575999997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  <c r="CQ66" s="31">
        <v>0</v>
      </c>
      <c r="CR66" s="31">
        <v>9.6340470000000007</v>
      </c>
      <c r="CS66" s="31">
        <v>53.716999999999999</v>
      </c>
      <c r="CT66" s="31">
        <v>96.854234150000011</v>
      </c>
    </row>
    <row r="67" spans="2:98" x14ac:dyDescent="0.25">
      <c r="B67" s="185"/>
      <c r="C67" s="34" t="s">
        <v>14</v>
      </c>
      <c r="D67" s="23">
        <f t="shared" ref="D67:Q67" si="326">+(D66/D51)*100</f>
        <v>0</v>
      </c>
      <c r="E67" s="23">
        <f t="shared" si="326"/>
        <v>0</v>
      </c>
      <c r="F67" s="23">
        <f t="shared" si="326"/>
        <v>0</v>
      </c>
      <c r="G67" s="23">
        <f t="shared" si="326"/>
        <v>0</v>
      </c>
      <c r="H67" s="23">
        <f t="shared" si="326"/>
        <v>0</v>
      </c>
      <c r="I67" s="23">
        <f t="shared" si="326"/>
        <v>0</v>
      </c>
      <c r="J67" s="23">
        <f t="shared" si="326"/>
        <v>0</v>
      </c>
      <c r="K67" s="23">
        <f t="shared" si="326"/>
        <v>0</v>
      </c>
      <c r="L67" s="23">
        <f t="shared" si="326"/>
        <v>0</v>
      </c>
      <c r="M67" s="23">
        <f t="shared" si="326"/>
        <v>0</v>
      </c>
      <c r="N67" s="23">
        <f t="shared" si="326"/>
        <v>0</v>
      </c>
      <c r="O67" s="23">
        <f t="shared" si="326"/>
        <v>0</v>
      </c>
      <c r="P67" s="23">
        <f t="shared" si="326"/>
        <v>0</v>
      </c>
      <c r="Q67" s="23">
        <f t="shared" si="326"/>
        <v>0</v>
      </c>
      <c r="R67" s="23">
        <f t="shared" ref="R67" si="327">+(R66/R51)*100</f>
        <v>24.198384497714386</v>
      </c>
      <c r="S67" s="88">
        <f t="shared" ref="S67" si="328">+(S66/S51)*100</f>
        <v>31.932170237360808</v>
      </c>
      <c r="T67" s="23">
        <f t="shared" ref="T67:U67" si="329">+(T66/T51)*100</f>
        <v>75.49170944346659</v>
      </c>
      <c r="U67" s="23">
        <f t="shared" si="329"/>
        <v>0</v>
      </c>
      <c r="V67" s="23">
        <f t="shared" ref="V67" si="330">+(V66/V51)*100</f>
        <v>60.899572110946444</v>
      </c>
      <c r="W67" s="23">
        <f t="shared" ref="W67:X67" si="331">+(W66/W51)*100</f>
        <v>32.287191284613243</v>
      </c>
      <c r="X67" s="23">
        <f t="shared" si="331"/>
        <v>0</v>
      </c>
      <c r="Y67" s="23">
        <f t="shared" ref="Y67:Z67" si="332">+(Y66/Y51)*100</f>
        <v>0</v>
      </c>
      <c r="Z67" s="23">
        <f t="shared" si="332"/>
        <v>80.055967263553214</v>
      </c>
      <c r="AA67" s="23">
        <f t="shared" ref="AA67:AB67" si="333">+(AA66/AA51)*100</f>
        <v>66.153037281034926</v>
      </c>
      <c r="AB67" s="23">
        <f t="shared" si="333"/>
        <v>63.204316932448698</v>
      </c>
      <c r="AC67" s="23">
        <f t="shared" ref="AC67:AD67" si="334">+(AC66/AC51)*100</f>
        <v>54.895796510116632</v>
      </c>
      <c r="AD67" s="23">
        <f t="shared" si="334"/>
        <v>0</v>
      </c>
      <c r="AE67" s="23">
        <f t="shared" ref="AE67:AF67" si="335">+(AE66/AE51)*100</f>
        <v>0</v>
      </c>
      <c r="AF67" s="23">
        <f t="shared" si="335"/>
        <v>38.372250104799242</v>
      </c>
      <c r="AG67" s="23">
        <v>92.949268235506395</v>
      </c>
      <c r="AH67" s="116">
        <v>85.203187792641998</v>
      </c>
      <c r="AI67" s="116">
        <v>63.989064398320252</v>
      </c>
      <c r="AJ67" s="116">
        <v>53.105946159643956</v>
      </c>
      <c r="AK67" s="116">
        <v>0</v>
      </c>
      <c r="AL67" s="116">
        <v>0</v>
      </c>
      <c r="AM67" s="116">
        <v>82.995233711131505</v>
      </c>
      <c r="AN67" s="116">
        <v>72.985648576865742</v>
      </c>
      <c r="AO67" s="116">
        <v>56.436556388177941</v>
      </c>
      <c r="AP67" s="116">
        <v>52.076838908849176</v>
      </c>
      <c r="AQ67" s="116">
        <v>0</v>
      </c>
      <c r="AR67" s="116">
        <v>0</v>
      </c>
      <c r="AS67" s="116">
        <v>39.494098873951295</v>
      </c>
      <c r="AT67" s="116">
        <v>93.604856248489213</v>
      </c>
      <c r="AU67" s="116">
        <v>84.80197687195195</v>
      </c>
      <c r="AV67" s="116">
        <v>53.646592723048926</v>
      </c>
      <c r="AW67" s="116">
        <v>54.739872278177401</v>
      </c>
      <c r="AX67" s="116">
        <v>0</v>
      </c>
      <c r="AY67" s="116">
        <v>36.657581019258991</v>
      </c>
      <c r="AZ67" s="116">
        <v>27.215499882162831</v>
      </c>
      <c r="BA67" s="116">
        <v>71.702465473990301</v>
      </c>
      <c r="BB67" s="116">
        <v>48.619430403608668</v>
      </c>
      <c r="BC67" s="116">
        <v>50.484619226058236</v>
      </c>
      <c r="BD67" s="116">
        <v>0</v>
      </c>
      <c r="BE67" s="116">
        <v>37.159689448942061</v>
      </c>
      <c r="BF67" s="116">
        <v>39.85581627889087</v>
      </c>
      <c r="BG67" s="116">
        <v>97.295322851874658</v>
      </c>
      <c r="BH67" s="116">
        <v>82.33556987575021</v>
      </c>
      <c r="BI67" s="116">
        <v>43.05151725288583</v>
      </c>
      <c r="BJ67" s="116">
        <v>44.630820478735664</v>
      </c>
      <c r="BK67" s="116">
        <v>0</v>
      </c>
      <c r="BL67" s="116">
        <v>23.786420441492179</v>
      </c>
      <c r="BM67" s="116">
        <v>88.799496031922928</v>
      </c>
      <c r="BN67" s="116">
        <v>63.702749169901864</v>
      </c>
      <c r="BO67" s="116">
        <v>35.792688924028425</v>
      </c>
      <c r="BP67" s="116">
        <v>42.975090605342373</v>
      </c>
      <c r="BQ67" s="116">
        <v>0</v>
      </c>
      <c r="BR67" s="116">
        <v>17.410027513880468</v>
      </c>
      <c r="BS67" s="116"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  <c r="CQ67" s="116">
        <v>0</v>
      </c>
      <c r="CR67" s="116">
        <v>38.750636856859458</v>
      </c>
      <c r="CS67" s="116">
        <v>97.401229274120581</v>
      </c>
      <c r="CT67" s="116">
        <v>73.620205454318722</v>
      </c>
    </row>
    <row r="68" spans="2:98" x14ac:dyDescent="0.25">
      <c r="B68" s="185"/>
      <c r="C68" s="34" t="s">
        <v>9</v>
      </c>
      <c r="D68" s="23">
        <f t="shared" ref="D68:Q68" si="336">+(D66/D9)*100</f>
        <v>0</v>
      </c>
      <c r="E68" s="23">
        <f t="shared" si="336"/>
        <v>0</v>
      </c>
      <c r="F68" s="23">
        <f t="shared" si="336"/>
        <v>0</v>
      </c>
      <c r="G68" s="23">
        <f t="shared" si="336"/>
        <v>0</v>
      </c>
      <c r="H68" s="23">
        <f t="shared" si="336"/>
        <v>0</v>
      </c>
      <c r="I68" s="23">
        <f t="shared" si="336"/>
        <v>0</v>
      </c>
      <c r="J68" s="23">
        <f t="shared" si="336"/>
        <v>0</v>
      </c>
      <c r="K68" s="23">
        <f t="shared" si="336"/>
        <v>0</v>
      </c>
      <c r="L68" s="23">
        <f t="shared" si="336"/>
        <v>0</v>
      </c>
      <c r="M68" s="23">
        <f t="shared" si="336"/>
        <v>0</v>
      </c>
      <c r="N68" s="23">
        <f t="shared" si="336"/>
        <v>0</v>
      </c>
      <c r="O68" s="23">
        <f t="shared" si="336"/>
        <v>0</v>
      </c>
      <c r="P68" s="23">
        <f t="shared" si="336"/>
        <v>0</v>
      </c>
      <c r="Q68" s="23">
        <f t="shared" si="336"/>
        <v>0</v>
      </c>
      <c r="R68" s="23">
        <f t="shared" ref="R68" si="337">+(R66/R9)*100</f>
        <v>21.40640979138481</v>
      </c>
      <c r="S68" s="88">
        <f t="shared" ref="S68" si="338">+(S66/S9)*100</f>
        <v>25.99121739502942</v>
      </c>
      <c r="T68" s="23">
        <f t="shared" ref="T68:U68" si="339">+(T66/T9)*100</f>
        <v>72.562023312460539</v>
      </c>
      <c r="U68" s="23">
        <f t="shared" si="339"/>
        <v>0</v>
      </c>
      <c r="V68" s="23">
        <f t="shared" ref="V68" si="340">+(V66/V9)*100</f>
        <v>55.436413541858606</v>
      </c>
      <c r="W68" s="23">
        <f t="shared" ref="W68:X68" si="341">+(W66/W9)*100</f>
        <v>27.656380602656427</v>
      </c>
      <c r="X68" s="23">
        <f t="shared" si="341"/>
        <v>0</v>
      </c>
      <c r="Y68" s="23">
        <f t="shared" ref="Y68:Z68" si="342">+(Y66/Y9)*100</f>
        <v>0</v>
      </c>
      <c r="Z68" s="23">
        <f t="shared" si="342"/>
        <v>67.278886169977511</v>
      </c>
      <c r="AA68" s="23">
        <f t="shared" ref="AA68:AB68" si="343">+(AA66/AA9)*100</f>
        <v>59.073066934470972</v>
      </c>
      <c r="AB68" s="23">
        <f t="shared" si="343"/>
        <v>57.215660855656083</v>
      </c>
      <c r="AC68" s="23">
        <f t="shared" ref="AC68:AD68" si="344">+(AC66/AC9)*100</f>
        <v>48.944631183894195</v>
      </c>
      <c r="AD68" s="23">
        <f t="shared" si="344"/>
        <v>0</v>
      </c>
      <c r="AE68" s="23">
        <f t="shared" ref="AE68:AF68" si="345">+(AE66/AE9)*100</f>
        <v>0</v>
      </c>
      <c r="AF68" s="23">
        <f t="shared" si="345"/>
        <v>34.271314928050295</v>
      </c>
      <c r="AG68" s="23">
        <v>88.331968147042488</v>
      </c>
      <c r="AH68" s="116">
        <v>72.751081316367575</v>
      </c>
      <c r="AI68" s="116">
        <v>59.33365366111687</v>
      </c>
      <c r="AJ68" s="116">
        <v>47.75958864971615</v>
      </c>
      <c r="AK68" s="116">
        <v>0</v>
      </c>
      <c r="AL68" s="116">
        <v>0</v>
      </c>
      <c r="AM68" s="116">
        <v>78.069494368254496</v>
      </c>
      <c r="AN68" s="116">
        <v>64.438962091338624</v>
      </c>
      <c r="AO68" s="116">
        <v>49.410644967363467</v>
      </c>
      <c r="AP68" s="116">
        <v>46.923219744873933</v>
      </c>
      <c r="AQ68" s="116">
        <v>0</v>
      </c>
      <c r="AR68" s="116">
        <v>0</v>
      </c>
      <c r="AS68" s="116">
        <v>31.452317683901388</v>
      </c>
      <c r="AT68" s="116">
        <v>87.819829267065998</v>
      </c>
      <c r="AU68" s="116">
        <v>71.955958546578231</v>
      </c>
      <c r="AV68" s="116">
        <v>47.057821694571068</v>
      </c>
      <c r="AW68" s="116">
        <v>45.799919424437483</v>
      </c>
      <c r="AX68" s="116">
        <v>0</v>
      </c>
      <c r="AY68" s="116">
        <v>28.825280534059804</v>
      </c>
      <c r="AZ68" s="116">
        <v>26.466442250623551</v>
      </c>
      <c r="BA68" s="116">
        <v>57.992481383261186</v>
      </c>
      <c r="BB68" s="116">
        <v>38.452810042805027</v>
      </c>
      <c r="BC68" s="116">
        <v>29.12292813425314</v>
      </c>
      <c r="BD68" s="116">
        <v>0</v>
      </c>
      <c r="BE68" s="116">
        <v>8.4202554622415562</v>
      </c>
      <c r="BF68" s="116">
        <v>30.042734562941931</v>
      </c>
      <c r="BG68" s="116">
        <v>96.757557219326046</v>
      </c>
      <c r="BH68" s="116">
        <v>33.875399780819116</v>
      </c>
      <c r="BI68" s="116">
        <v>39.828140284635161</v>
      </c>
      <c r="BJ68" s="116">
        <v>29.49886448549152</v>
      </c>
      <c r="BK68" s="116">
        <v>0</v>
      </c>
      <c r="BL68" s="116">
        <v>12.938935942564628</v>
      </c>
      <c r="BM68" s="116">
        <v>67.039321967395409</v>
      </c>
      <c r="BN68" s="116">
        <v>33.209006240746866</v>
      </c>
      <c r="BO68" s="116">
        <v>29.075700415776438</v>
      </c>
      <c r="BP68" s="116">
        <v>35.936069594637772</v>
      </c>
      <c r="BQ68" s="116">
        <v>0</v>
      </c>
      <c r="BR68" s="116">
        <v>7.0563952571167654</v>
      </c>
      <c r="BS68" s="116"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  <c r="CQ68" s="116">
        <v>0</v>
      </c>
      <c r="CR68" s="116">
        <v>13.703006245340148</v>
      </c>
      <c r="CS68" s="116">
        <v>91.124190865849201</v>
      </c>
      <c r="CT68" s="116">
        <v>68.74601732666261</v>
      </c>
    </row>
    <row r="69" spans="2:98" x14ac:dyDescent="0.25">
      <c r="B69" s="185"/>
      <c r="C69" s="34" t="s">
        <v>10</v>
      </c>
      <c r="D69" s="23">
        <f t="shared" ref="D69:P69" si="346">+(D66/D124)*100</f>
        <v>0</v>
      </c>
      <c r="E69" s="23">
        <f t="shared" si="346"/>
        <v>0</v>
      </c>
      <c r="F69" s="23">
        <f t="shared" si="346"/>
        <v>0</v>
      </c>
      <c r="G69" s="23">
        <f t="shared" si="346"/>
        <v>0</v>
      </c>
      <c r="H69" s="23">
        <f t="shared" si="346"/>
        <v>0</v>
      </c>
      <c r="I69" s="23">
        <f t="shared" si="346"/>
        <v>0</v>
      </c>
      <c r="J69" s="23">
        <f t="shared" si="346"/>
        <v>0</v>
      </c>
      <c r="K69" s="23">
        <f t="shared" si="346"/>
        <v>0</v>
      </c>
      <c r="L69" s="23">
        <f t="shared" si="346"/>
        <v>0</v>
      </c>
      <c r="M69" s="23">
        <f t="shared" si="346"/>
        <v>0</v>
      </c>
      <c r="N69" s="23">
        <f t="shared" si="346"/>
        <v>0</v>
      </c>
      <c r="O69" s="23">
        <f t="shared" si="346"/>
        <v>0</v>
      </c>
      <c r="P69" s="23">
        <f t="shared" si="346"/>
        <v>0</v>
      </c>
      <c r="Q69" s="23">
        <f t="shared" ref="Q69:R69" si="347">+(Q66/Q100)*100</f>
        <v>0</v>
      </c>
      <c r="R69" s="23">
        <f t="shared" si="347"/>
        <v>0.3405378247225313</v>
      </c>
      <c r="S69" s="88">
        <f t="shared" ref="S69" si="348">+(S66/S100)*100</f>
        <v>0.47624259533853108</v>
      </c>
      <c r="T69" s="23">
        <f t="shared" ref="T69:U69" si="349">+(T66/T100)*100</f>
        <v>4.95689985225089E-2</v>
      </c>
      <c r="U69" s="23">
        <f t="shared" si="349"/>
        <v>0</v>
      </c>
      <c r="V69" s="23">
        <f t="shared" ref="V69" si="350">+(V66/V100)*100</f>
        <v>0.14356116328847482</v>
      </c>
      <c r="W69" s="23">
        <f t="shared" ref="W69:X69" si="351">+(W66/W100)*100</f>
        <v>4.1221620392938786E-2</v>
      </c>
      <c r="X69" s="23">
        <f t="shared" si="351"/>
        <v>0</v>
      </c>
      <c r="Y69" s="23">
        <f t="shared" ref="Y69:Z69" si="352">+(Y66/Y100)*100</f>
        <v>0</v>
      </c>
      <c r="Z69" s="23">
        <f t="shared" si="352"/>
        <v>4.95689985225089E-2</v>
      </c>
      <c r="AA69" s="23">
        <f t="shared" ref="AA69:AB69" si="353">+(AA66/AA100)*100</f>
        <v>8.3817294798975539E-2</v>
      </c>
      <c r="AB69" s="23">
        <f t="shared" si="353"/>
        <v>0.14356116328847482</v>
      </c>
      <c r="AC69" s="23">
        <f t="shared" ref="AC69:AD69" si="354">+(AC66/AC100)*100</f>
        <v>0.10923729404128779</v>
      </c>
      <c r="AD69" s="23">
        <f t="shared" si="354"/>
        <v>0</v>
      </c>
      <c r="AE69" s="23">
        <f t="shared" ref="AE69:AF69" si="355">+(AE66/AE100)*100</f>
        <v>0</v>
      </c>
      <c r="AF69" s="23">
        <f t="shared" si="355"/>
        <v>0.70908746687873847</v>
      </c>
      <c r="AG69" s="23">
        <v>4.4790905406593917E-2</v>
      </c>
      <c r="AH69" s="116">
        <v>7.5737913508031288E-2</v>
      </c>
      <c r="AI69" s="116">
        <v>0.14486593346639906</v>
      </c>
      <c r="AJ69" s="116">
        <v>9.8707608588335854E-2</v>
      </c>
      <c r="AK69" s="116">
        <v>0</v>
      </c>
      <c r="AL69" s="116">
        <v>0</v>
      </c>
      <c r="AM69" s="116">
        <v>4.6273813425746234E-2</v>
      </c>
      <c r="AN69" s="116">
        <v>7.5737913508031288E-2</v>
      </c>
      <c r="AO69" s="116">
        <v>0.14486593346639906</v>
      </c>
      <c r="AP69" s="116">
        <v>9.8707608588335854E-2</v>
      </c>
      <c r="AQ69" s="116">
        <v>0</v>
      </c>
      <c r="AR69" s="116">
        <v>0</v>
      </c>
      <c r="AS69" s="116">
        <v>0.72968762995787251</v>
      </c>
      <c r="AT69" s="116">
        <v>4.7067092419857313E-2</v>
      </c>
      <c r="AU69" s="116">
        <v>7.265187060645778E-2</v>
      </c>
      <c r="AV69" s="116">
        <v>0.13896317664426408</v>
      </c>
      <c r="AW69" s="116">
        <v>9.0345876388378904E-2</v>
      </c>
      <c r="AX69" s="116">
        <v>0</v>
      </c>
      <c r="AY69" s="116">
        <v>1.9123812460670294E-2</v>
      </c>
      <c r="AZ69" s="116">
        <v>3.2660633543454692E-2</v>
      </c>
      <c r="BA69" s="116">
        <v>7.265187060645778E-2</v>
      </c>
      <c r="BB69" s="116">
        <v>0.13896317664426408</v>
      </c>
      <c r="BC69" s="116">
        <v>9.0345876388378904E-2</v>
      </c>
      <c r="BD69" s="116">
        <v>0</v>
      </c>
      <c r="BE69" s="116">
        <v>2.2948574976624638E-2</v>
      </c>
      <c r="BF69" s="116">
        <v>0.72572196067880845</v>
      </c>
      <c r="BG69" s="116">
        <v>0.58180122009761126</v>
      </c>
      <c r="BH69" s="116">
        <v>7.0612207018461937E-2</v>
      </c>
      <c r="BI69" s="116">
        <v>0.13506185753014419</v>
      </c>
      <c r="BJ69" s="116">
        <v>8.7809462764659077E-2</v>
      </c>
      <c r="BK69" s="116">
        <v>0</v>
      </c>
      <c r="BL69" s="116">
        <v>2.2304305612773516E-2</v>
      </c>
      <c r="BM69" s="116">
        <v>0.18366124672834491</v>
      </c>
      <c r="BN69" s="116">
        <v>7.0612207018461937E-2</v>
      </c>
      <c r="BO69" s="116">
        <v>0.13506185753014419</v>
      </c>
      <c r="BP69" s="116">
        <v>8.3742662671261361E-2</v>
      </c>
      <c r="BQ69" s="116">
        <v>0</v>
      </c>
      <c r="BR69" s="116">
        <v>2.2304305612773516E-2</v>
      </c>
      <c r="BS69" s="116">
        <v>1.3929713325846356</v>
      </c>
      <c r="BT69" s="116">
        <v>1.8170763382511345E-2</v>
      </c>
      <c r="BU69" s="116">
        <v>0.38737261328333322</v>
      </c>
      <c r="BV69" s="116">
        <v>0.12900681642395864</v>
      </c>
      <c r="BW69" s="116">
        <v>7.3088893781934783E-2</v>
      </c>
      <c r="BX69" s="116">
        <v>0</v>
      </c>
      <c r="BY69" s="116">
        <v>2.1304367585857766E-2</v>
      </c>
      <c r="BZ69" s="116">
        <v>5.1341196720429083E-2</v>
      </c>
      <c r="CA69" s="116">
        <v>0.14181555380461641</v>
      </c>
      <c r="CB69" s="116">
        <v>0.12900681642395864</v>
      </c>
      <c r="CC69" s="116">
        <v>7.3088893781934783E-2</v>
      </c>
      <c r="CD69" s="116">
        <v>0</v>
      </c>
      <c r="CE69" s="116">
        <v>2.1304367585857766E-2</v>
      </c>
      <c r="CF69" s="116">
        <v>1.0521013929069667</v>
      </c>
      <c r="CG69" s="116">
        <v>4.6697975889734761E-2</v>
      </c>
      <c r="CH69" s="116">
        <v>0.13926920545169705</v>
      </c>
      <c r="CI69" s="116">
        <v>0.72075061533530482</v>
      </c>
      <c r="CJ69" s="116">
        <v>5.1695274789137921E-2</v>
      </c>
      <c r="CK69" s="116">
        <v>0</v>
      </c>
      <c r="CL69" s="116">
        <v>1.9377632533340725E-2</v>
      </c>
      <c r="CM69" s="116">
        <v>4.6697975889734761E-2</v>
      </c>
      <c r="CN69" s="116">
        <v>0.22543316954779674</v>
      </c>
      <c r="CO69" s="116">
        <v>0.11261291407065803</v>
      </c>
      <c r="CP69" s="116">
        <v>5.6421994147404564E-2</v>
      </c>
      <c r="CQ69" s="116">
        <v>0</v>
      </c>
      <c r="CR69" s="116">
        <v>1.9377632533340725E-2</v>
      </c>
      <c r="CS69" s="116">
        <v>8.9174670019756763E-2</v>
      </c>
      <c r="CT69" s="116">
        <v>0.16078605228033038</v>
      </c>
    </row>
    <row r="70" spans="2:98" x14ac:dyDescent="0.25">
      <c r="B70" s="185"/>
      <c r="C70" s="48" t="s">
        <v>101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F70" si="356">+AE23</f>
        <v>0</v>
      </c>
      <c r="AF70" s="31">
        <f t="shared" si="356"/>
        <v>11.754268039999999</v>
      </c>
      <c r="AG70" s="31">
        <v>0</v>
      </c>
      <c r="AH70" s="131">
        <v>0</v>
      </c>
      <c r="AI70" s="131">
        <v>0</v>
      </c>
      <c r="AJ70" s="131">
        <v>0</v>
      </c>
      <c r="AK70" s="131">
        <v>9.1212879999999998</v>
      </c>
      <c r="AL70" s="131">
        <v>0</v>
      </c>
      <c r="AM70" s="131">
        <v>0</v>
      </c>
      <c r="AN70" s="131">
        <v>0</v>
      </c>
      <c r="AO70" s="131">
        <v>0</v>
      </c>
      <c r="AP70" s="131">
        <v>0</v>
      </c>
      <c r="AQ70" s="131"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37.221952749999993</v>
      </c>
      <c r="CR70" s="31">
        <v>0</v>
      </c>
      <c r="CS70" s="31">
        <v>0</v>
      </c>
      <c r="CT70" s="31">
        <v>0</v>
      </c>
    </row>
    <row r="71" spans="2:98" x14ac:dyDescent="0.25">
      <c r="B71" s="185"/>
      <c r="C71" s="34" t="s">
        <v>14</v>
      </c>
      <c r="D71" s="23">
        <f>+(D70/D51)*100</f>
        <v>0</v>
      </c>
      <c r="E71" s="23">
        <f t="shared" ref="E71:R71" si="357">+(E70/E51)*100</f>
        <v>0</v>
      </c>
      <c r="F71" s="23">
        <f t="shared" si="357"/>
        <v>0</v>
      </c>
      <c r="G71" s="23">
        <f t="shared" si="357"/>
        <v>0</v>
      </c>
      <c r="H71" s="23">
        <f t="shared" si="357"/>
        <v>0</v>
      </c>
      <c r="I71" s="23">
        <f t="shared" si="357"/>
        <v>0</v>
      </c>
      <c r="J71" s="23">
        <f t="shared" si="357"/>
        <v>0</v>
      </c>
      <c r="K71" s="23">
        <f t="shared" si="357"/>
        <v>0</v>
      </c>
      <c r="L71" s="23">
        <f t="shared" si="357"/>
        <v>0</v>
      </c>
      <c r="M71" s="23">
        <f t="shared" si="357"/>
        <v>0</v>
      </c>
      <c r="N71" s="23">
        <f t="shared" si="357"/>
        <v>0</v>
      </c>
      <c r="O71" s="23">
        <f t="shared" si="357"/>
        <v>0</v>
      </c>
      <c r="P71" s="23">
        <f t="shared" si="357"/>
        <v>0</v>
      </c>
      <c r="Q71" s="23">
        <f t="shared" si="357"/>
        <v>0</v>
      </c>
      <c r="R71" s="23">
        <f t="shared" si="357"/>
        <v>0</v>
      </c>
      <c r="S71" s="88">
        <f t="shared" ref="S71" si="358">+(S70/S51)*100</f>
        <v>0.14223384233527395</v>
      </c>
      <c r="T71" s="23">
        <f t="shared" ref="T71:U71" si="359">+(T70/T51)*100</f>
        <v>0</v>
      </c>
      <c r="U71" s="23">
        <f t="shared" si="359"/>
        <v>0</v>
      </c>
      <c r="V71" s="23">
        <f t="shared" ref="V71" si="360">+(V70/V51)*100</f>
        <v>0</v>
      </c>
      <c r="W71" s="23">
        <f t="shared" ref="W71:X71" si="361">+(W70/W51)*100</f>
        <v>0</v>
      </c>
      <c r="X71" s="23">
        <f t="shared" si="361"/>
        <v>4.3327630730035631</v>
      </c>
      <c r="Y71" s="23">
        <f t="shared" ref="Y71:Z71" si="362">+(Y70/Y51)*100</f>
        <v>0</v>
      </c>
      <c r="Z71" s="23">
        <f t="shared" si="362"/>
        <v>0</v>
      </c>
      <c r="AA71" s="23">
        <f t="shared" ref="AA71:AB71" si="363">+(AA70/AA51)*100</f>
        <v>0</v>
      </c>
      <c r="AB71" s="23">
        <f t="shared" si="363"/>
        <v>0</v>
      </c>
      <c r="AC71" s="23">
        <f t="shared" ref="AC71:AD71" si="364">+(AC70/AC51)*100</f>
        <v>0</v>
      </c>
      <c r="AD71" s="23">
        <f t="shared" si="364"/>
        <v>13.957996445237974</v>
      </c>
      <c r="AE71" s="23">
        <f t="shared" ref="AE71:AF71" si="365">+(AE70/AE51)*100</f>
        <v>0</v>
      </c>
      <c r="AF71" s="23">
        <f t="shared" si="365"/>
        <v>1.7597694661818086</v>
      </c>
      <c r="AG71" s="23">
        <v>0</v>
      </c>
      <c r="AH71" s="116">
        <v>0</v>
      </c>
      <c r="AI71" s="116">
        <v>0</v>
      </c>
      <c r="AJ71" s="116">
        <v>0</v>
      </c>
      <c r="AK71" s="116">
        <v>10.39202776266694</v>
      </c>
      <c r="AL71" s="116">
        <v>0</v>
      </c>
      <c r="AM71" s="116">
        <v>0</v>
      </c>
      <c r="AN71" s="116">
        <v>0</v>
      </c>
      <c r="AO71" s="116">
        <v>0</v>
      </c>
      <c r="AP71" s="116">
        <v>0</v>
      </c>
      <c r="AQ71" s="116">
        <v>34.610837512216428</v>
      </c>
      <c r="AR71" s="116">
        <v>0</v>
      </c>
      <c r="AS71" s="116">
        <v>2.8681590826770322</v>
      </c>
      <c r="AT71" s="116">
        <v>0</v>
      </c>
      <c r="AU71" s="116">
        <v>0</v>
      </c>
      <c r="AV71" s="116">
        <v>0</v>
      </c>
      <c r="AW71" s="116">
        <v>0</v>
      </c>
      <c r="AX71" s="116">
        <v>22.166909744605331</v>
      </c>
      <c r="AY71" s="116">
        <v>0</v>
      </c>
      <c r="AZ71" s="116">
        <v>0</v>
      </c>
      <c r="BA71" s="116">
        <v>0</v>
      </c>
      <c r="BB71" s="116">
        <v>0</v>
      </c>
      <c r="BC71" s="116">
        <v>0</v>
      </c>
      <c r="BD71" s="116">
        <v>14.747135877428095</v>
      </c>
      <c r="BE71" s="116">
        <v>0</v>
      </c>
      <c r="BF71" s="116">
        <v>4.1446419659060325</v>
      </c>
      <c r="BG71" s="116">
        <v>0</v>
      </c>
      <c r="BH71" s="116">
        <v>0</v>
      </c>
      <c r="BI71" s="116">
        <v>0</v>
      </c>
      <c r="BJ71" s="116">
        <v>0</v>
      </c>
      <c r="BK71" s="116">
        <v>14.020713810286839</v>
      </c>
      <c r="BL71" s="116">
        <v>0</v>
      </c>
      <c r="BM71" s="116">
        <v>0</v>
      </c>
      <c r="BN71" s="116">
        <v>0</v>
      </c>
      <c r="BO71" s="116">
        <v>0</v>
      </c>
      <c r="BP71" s="116">
        <v>0</v>
      </c>
      <c r="BQ71" s="116">
        <v>8.8036094210251417</v>
      </c>
      <c r="BR71" s="116">
        <v>0</v>
      </c>
      <c r="BS71" s="116"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  <c r="CQ71" s="116">
        <v>18.073580609274639</v>
      </c>
      <c r="CR71" s="116">
        <v>0</v>
      </c>
      <c r="CS71" s="116">
        <v>0</v>
      </c>
      <c r="CT71" s="116">
        <v>0</v>
      </c>
    </row>
    <row r="72" spans="2:98" x14ac:dyDescent="0.25">
      <c r="B72" s="185"/>
      <c r="C72" s="34" t="s">
        <v>9</v>
      </c>
      <c r="D72" s="23">
        <f>+(D70/D9)*100</f>
        <v>0</v>
      </c>
      <c r="E72" s="23">
        <f t="shared" ref="E72:R72" si="366">+(E70/E9)*100</f>
        <v>0</v>
      </c>
      <c r="F72" s="23">
        <f t="shared" si="366"/>
        <v>0</v>
      </c>
      <c r="G72" s="23">
        <f t="shared" si="366"/>
        <v>0</v>
      </c>
      <c r="H72" s="23">
        <f t="shared" si="366"/>
        <v>0</v>
      </c>
      <c r="I72" s="23">
        <f t="shared" si="366"/>
        <v>0</v>
      </c>
      <c r="J72" s="23">
        <f t="shared" si="366"/>
        <v>0</v>
      </c>
      <c r="K72" s="23">
        <f t="shared" si="366"/>
        <v>0</v>
      </c>
      <c r="L72" s="23">
        <f t="shared" si="366"/>
        <v>0</v>
      </c>
      <c r="M72" s="23">
        <f t="shared" si="366"/>
        <v>0</v>
      </c>
      <c r="N72" s="23">
        <f t="shared" si="366"/>
        <v>0</v>
      </c>
      <c r="O72" s="23">
        <f t="shared" si="366"/>
        <v>0</v>
      </c>
      <c r="P72" s="23">
        <f t="shared" si="366"/>
        <v>0</v>
      </c>
      <c r="Q72" s="23">
        <f t="shared" si="366"/>
        <v>0</v>
      </c>
      <c r="R72" s="23">
        <f t="shared" si="366"/>
        <v>0</v>
      </c>
      <c r="S72" s="88">
        <f t="shared" ref="S72" si="367">+(S70/S9)*100</f>
        <v>0.11577135815031867</v>
      </c>
      <c r="T72" s="23">
        <f t="shared" ref="T72:U72" si="368">+(T70/T9)*100</f>
        <v>0</v>
      </c>
      <c r="U72" s="23">
        <f t="shared" si="368"/>
        <v>0</v>
      </c>
      <c r="V72" s="23">
        <f t="shared" ref="V72" si="369">+(V70/V9)*100</f>
        <v>0</v>
      </c>
      <c r="W72" s="23">
        <f t="shared" ref="W72:X72" si="370">+(W70/W9)*100</f>
        <v>0</v>
      </c>
      <c r="X72" s="23">
        <f t="shared" si="370"/>
        <v>3.9883765396905004</v>
      </c>
      <c r="Y72" s="23">
        <f t="shared" ref="Y72:Z72" si="371">+(Y70/Y9)*100</f>
        <v>0</v>
      </c>
      <c r="Z72" s="23">
        <f t="shared" si="371"/>
        <v>0</v>
      </c>
      <c r="AA72" s="23">
        <f t="shared" ref="AA72:AB72" si="372">+(AA70/AA9)*100</f>
        <v>0</v>
      </c>
      <c r="AB72" s="23">
        <f t="shared" si="372"/>
        <v>0</v>
      </c>
      <c r="AC72" s="23">
        <f t="shared" ref="AC72:AD72" si="373">+(AC70/AC9)*100</f>
        <v>0</v>
      </c>
      <c r="AD72" s="23">
        <f t="shared" si="373"/>
        <v>13.521313496295214</v>
      </c>
      <c r="AE72" s="23">
        <f t="shared" ref="AE72:AF72" si="374">+(AE70/AE9)*100</f>
        <v>0</v>
      </c>
      <c r="AF72" s="23">
        <f t="shared" si="374"/>
        <v>1.5716986471101091</v>
      </c>
      <c r="AG72" s="23">
        <v>0</v>
      </c>
      <c r="AH72" s="116">
        <v>0</v>
      </c>
      <c r="AI72" s="116">
        <v>0</v>
      </c>
      <c r="AJ72" s="116">
        <v>0</v>
      </c>
      <c r="AK72" s="116">
        <v>13.707988685861419</v>
      </c>
      <c r="AL72" s="116">
        <v>0</v>
      </c>
      <c r="AM72" s="116">
        <v>0</v>
      </c>
      <c r="AN72" s="116">
        <v>0</v>
      </c>
      <c r="AO72" s="116">
        <v>0</v>
      </c>
      <c r="AP72" s="116">
        <v>0</v>
      </c>
      <c r="AQ72" s="116">
        <v>5.3008915565012957</v>
      </c>
      <c r="AR72" s="116">
        <v>0</v>
      </c>
      <c r="AS72" s="116">
        <v>2.2841450547900517</v>
      </c>
      <c r="AT72" s="116">
        <v>0</v>
      </c>
      <c r="AU72" s="116">
        <v>0</v>
      </c>
      <c r="AV72" s="116">
        <v>0</v>
      </c>
      <c r="AW72" s="116">
        <v>0</v>
      </c>
      <c r="AX72" s="116">
        <v>19.627864799947965</v>
      </c>
      <c r="AY72" s="116">
        <v>0</v>
      </c>
      <c r="AZ72" s="116">
        <v>0</v>
      </c>
      <c r="BA72" s="116">
        <v>0</v>
      </c>
      <c r="BB72" s="116">
        <v>0</v>
      </c>
      <c r="BC72" s="116">
        <v>0</v>
      </c>
      <c r="BD72" s="116">
        <v>13.591522982366133</v>
      </c>
      <c r="BE72" s="116">
        <v>0</v>
      </c>
      <c r="BF72" s="116">
        <v>3.1241708253782092</v>
      </c>
      <c r="BG72" s="116">
        <v>0</v>
      </c>
      <c r="BH72" s="116">
        <v>0</v>
      </c>
      <c r="BI72" s="116">
        <v>0</v>
      </c>
      <c r="BJ72" s="116">
        <v>0</v>
      </c>
      <c r="BK72" s="116">
        <v>12.786820528487967</v>
      </c>
      <c r="BL72" s="116">
        <v>0</v>
      </c>
      <c r="BM72" s="116">
        <v>0</v>
      </c>
      <c r="BN72" s="116">
        <v>0</v>
      </c>
      <c r="BO72" s="116">
        <v>0</v>
      </c>
      <c r="BP72" s="116">
        <v>0</v>
      </c>
      <c r="BQ72" s="116">
        <v>8.3001800218692701</v>
      </c>
      <c r="BR72" s="116">
        <v>0</v>
      </c>
      <c r="BS72" s="116"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  <c r="CQ72" s="116">
        <v>14.455094675355362</v>
      </c>
      <c r="CR72" s="116">
        <v>0</v>
      </c>
      <c r="CS72" s="116">
        <v>0</v>
      </c>
      <c r="CT72" s="116">
        <v>0</v>
      </c>
    </row>
    <row r="73" spans="2:98" x14ac:dyDescent="0.25">
      <c r="B73" s="185"/>
      <c r="C73" s="34" t="s">
        <v>10</v>
      </c>
      <c r="D73" s="23">
        <f>+(D70/D124)*100</f>
        <v>0</v>
      </c>
      <c r="E73" s="23">
        <f t="shared" ref="E73:R73" si="375">+(E70/E124)*100</f>
        <v>0</v>
      </c>
      <c r="F73" s="23">
        <f t="shared" si="375"/>
        <v>0</v>
      </c>
      <c r="G73" s="23">
        <f t="shared" si="375"/>
        <v>0</v>
      </c>
      <c r="H73" s="23">
        <f t="shared" si="375"/>
        <v>0</v>
      </c>
      <c r="I73" s="23">
        <f t="shared" si="375"/>
        <v>0</v>
      </c>
      <c r="J73" s="23">
        <f t="shared" si="375"/>
        <v>0</v>
      </c>
      <c r="K73" s="23">
        <f t="shared" si="375"/>
        <v>0</v>
      </c>
      <c r="L73" s="23">
        <f t="shared" si="375"/>
        <v>0</v>
      </c>
      <c r="M73" s="23">
        <f t="shared" si="375"/>
        <v>0</v>
      </c>
      <c r="N73" s="23">
        <f t="shared" si="375"/>
        <v>0</v>
      </c>
      <c r="O73" s="23">
        <f t="shared" si="375"/>
        <v>0</v>
      </c>
      <c r="P73" s="23">
        <f t="shared" si="375"/>
        <v>0</v>
      </c>
      <c r="Q73" s="23">
        <f t="shared" si="375"/>
        <v>0</v>
      </c>
      <c r="R73" s="23">
        <f t="shared" si="375"/>
        <v>0</v>
      </c>
      <c r="S73" s="88">
        <f t="shared" ref="S73" si="376">+(S70/S124)*100</f>
        <v>2.1213031784312825E-3</v>
      </c>
      <c r="T73" s="23">
        <f t="shared" ref="T73:U73" si="377">+(T70/T124)*100</f>
        <v>0</v>
      </c>
      <c r="U73" s="23">
        <f t="shared" si="377"/>
        <v>0</v>
      </c>
      <c r="V73" s="23">
        <f t="shared" ref="V73" si="378">+(V70/V124)*100</f>
        <v>0</v>
      </c>
      <c r="W73" s="23">
        <f t="shared" ref="W73:X73" si="379">+(W70/W124)*100</f>
        <v>0</v>
      </c>
      <c r="X73" s="23">
        <f t="shared" si="379"/>
        <v>1.2424047042102591E-2</v>
      </c>
      <c r="Y73" s="23">
        <f t="shared" ref="Y73:Z73" si="380">+(Y70/Y124)*100</f>
        <v>0</v>
      </c>
      <c r="Z73" s="23">
        <f t="shared" si="380"/>
        <v>0</v>
      </c>
      <c r="AA73" s="23">
        <f t="shared" ref="AA73:AB73" si="381">+(AA70/AA124)*100</f>
        <v>0</v>
      </c>
      <c r="AB73" s="23">
        <f t="shared" si="381"/>
        <v>0</v>
      </c>
      <c r="AC73" s="23">
        <f t="shared" ref="AC73:AD73" si="382">+(AC70/AC124)*100</f>
        <v>0</v>
      </c>
      <c r="AD73" s="23">
        <f t="shared" si="382"/>
        <v>1.9877951288540568E-2</v>
      </c>
      <c r="AE73" s="23">
        <f t="shared" ref="AE73:AF73" si="383">+(AE70/AE124)*100</f>
        <v>0</v>
      </c>
      <c r="AF73" s="23">
        <f t="shared" si="383"/>
        <v>3.2519085267541853E-2</v>
      </c>
      <c r="AG73" s="23">
        <v>0</v>
      </c>
      <c r="AH73" s="116">
        <v>0</v>
      </c>
      <c r="AI73" s="116">
        <v>0</v>
      </c>
      <c r="AJ73" s="116">
        <v>0</v>
      </c>
      <c r="AK73" s="116">
        <v>2.2650076118880119E-2</v>
      </c>
      <c r="AL73" s="116">
        <v>0</v>
      </c>
      <c r="AM73" s="116">
        <v>0</v>
      </c>
      <c r="AN73" s="116">
        <v>0</v>
      </c>
      <c r="AO73" s="116">
        <v>0</v>
      </c>
      <c r="AP73" s="116">
        <v>0</v>
      </c>
      <c r="AQ73" s="116">
        <v>2.9647700828198367E-2</v>
      </c>
      <c r="AR73" s="116">
        <v>0</v>
      </c>
      <c r="AS73" s="116">
        <v>5.299171934673802E-2</v>
      </c>
      <c r="AT73" s="116">
        <v>0</v>
      </c>
      <c r="AU73" s="116">
        <v>0</v>
      </c>
      <c r="AV73" s="116">
        <v>0</v>
      </c>
      <c r="AW73" s="116">
        <v>0</v>
      </c>
      <c r="AX73" s="116">
        <v>3.5435943004237289E-2</v>
      </c>
      <c r="AY73" s="116">
        <v>0</v>
      </c>
      <c r="AZ73" s="116">
        <v>0</v>
      </c>
      <c r="BA73" s="116">
        <v>0</v>
      </c>
      <c r="BB73" s="116">
        <v>0</v>
      </c>
      <c r="BC73" s="116">
        <v>0</v>
      </c>
      <c r="BD73" s="116">
        <v>4.0032532481536938E-2</v>
      </c>
      <c r="BE73" s="116">
        <v>0</v>
      </c>
      <c r="BF73" s="116">
        <v>7.546847548577422E-2</v>
      </c>
      <c r="BG73" s="116">
        <v>0</v>
      </c>
      <c r="BH73" s="116">
        <v>0</v>
      </c>
      <c r="BI73" s="116">
        <v>0</v>
      </c>
      <c r="BJ73" s="116">
        <v>0</v>
      </c>
      <c r="BK73" s="116">
        <v>3.8498535239025314E-2</v>
      </c>
      <c r="BL73" s="116">
        <v>0</v>
      </c>
      <c r="BM73" s="116">
        <v>0</v>
      </c>
      <c r="BN73" s="116">
        <v>0</v>
      </c>
      <c r="BO73" s="116">
        <v>0</v>
      </c>
      <c r="BP73" s="116">
        <v>0</v>
      </c>
      <c r="BQ73" s="116">
        <v>3.8710065657769223E-2</v>
      </c>
      <c r="BR73" s="116">
        <v>0</v>
      </c>
      <c r="BS73" s="116">
        <v>7.720860089679453E-2</v>
      </c>
      <c r="BT73" s="116">
        <v>0</v>
      </c>
      <c r="BU73" s="116">
        <v>0</v>
      </c>
      <c r="BV73" s="116">
        <v>0</v>
      </c>
      <c r="BW73" s="116">
        <v>0</v>
      </c>
      <c r="BX73" s="116">
        <v>3.697463092388352E-2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8.6008683274568565E-2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7.6374066332541804E-2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  <c r="CQ73" s="116">
        <v>7.486711685783462E-2</v>
      </c>
      <c r="CR73" s="116">
        <v>0</v>
      </c>
      <c r="CS73" s="116">
        <v>0</v>
      </c>
      <c r="CT73" s="116">
        <v>0</v>
      </c>
    </row>
    <row r="74" spans="2:98" x14ac:dyDescent="0.25">
      <c r="B74" s="185"/>
      <c r="C74" s="111" t="s">
        <v>18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  <c r="CQ74" s="119">
        <v>71.260853459999964</v>
      </c>
      <c r="CR74" s="119">
        <v>2.5837459400000005</v>
      </c>
      <c r="CS74" s="119">
        <v>0.5967404300000001</v>
      </c>
      <c r="CT74" s="119">
        <v>0.75444465000000005</v>
      </c>
    </row>
    <row r="75" spans="2:98" x14ac:dyDescent="0.25">
      <c r="B75" s="185"/>
      <c r="C75" s="34" t="s">
        <v>10</v>
      </c>
      <c r="D75" s="23">
        <f>+(D74/D124)*100</f>
        <v>0.98603715558739868</v>
      </c>
      <c r="E75" s="23">
        <f t="shared" ref="E75:P75" si="384">+(E74/E124)*100</f>
        <v>1.0298026911983769</v>
      </c>
      <c r="F75" s="23">
        <f t="shared" si="384"/>
        <v>1.0308986440486443</v>
      </c>
      <c r="G75" s="23">
        <f t="shared" si="384"/>
        <v>0.84454814857041205</v>
      </c>
      <c r="H75" s="23">
        <f t="shared" si="384"/>
        <v>0.67241900987105119</v>
      </c>
      <c r="I75" s="23">
        <f t="shared" si="384"/>
        <v>0.88545681463188652</v>
      </c>
      <c r="J75" s="23">
        <f t="shared" si="384"/>
        <v>0.66770099645019876</v>
      </c>
      <c r="K75" s="23">
        <f t="shared" si="384"/>
        <v>0.571440079510383</v>
      </c>
      <c r="L75" s="23">
        <f t="shared" si="384"/>
        <v>0.61606651667670043</v>
      </c>
      <c r="M75" s="23">
        <f t="shared" si="384"/>
        <v>0.47700790799750986</v>
      </c>
      <c r="N75" s="23">
        <f t="shared" si="384"/>
        <v>0.42692036017704704</v>
      </c>
      <c r="O75" s="23">
        <f t="shared" si="384"/>
        <v>0.39964185843242744</v>
      </c>
      <c r="P75" s="23">
        <f t="shared" si="384"/>
        <v>0.49975068256809069</v>
      </c>
      <c r="Q75" s="23">
        <f t="shared" ref="Q75" si="385">+(Q74/Q48)*100</f>
        <v>0.45445678483215524</v>
      </c>
      <c r="R75" s="23">
        <f t="shared" ref="R75" si="386">+(R74/R48)*100</f>
        <v>0.41871030029868056</v>
      </c>
      <c r="S75" s="88">
        <f t="shared" ref="S75" si="387">+(S74/S48)*100</f>
        <v>0.44063290861937532</v>
      </c>
      <c r="T75" s="23">
        <f t="shared" ref="T75:U75" si="388">+(T74/T48)*100</f>
        <v>1.0696949868704559E-2</v>
      </c>
      <c r="U75" s="23">
        <f t="shared" si="388"/>
        <v>2.5658278620507218E-2</v>
      </c>
      <c r="V75" s="23">
        <f t="shared" ref="V75" si="389">+(V74/V48)*100</f>
        <v>3.226380227940176E-2</v>
      </c>
      <c r="W75" s="23">
        <f t="shared" ref="W75:X75" si="390">+(W74/W48)*100</f>
        <v>5.8547497468034899E-2</v>
      </c>
      <c r="X75" s="23">
        <f t="shared" si="390"/>
        <v>7.1067879998756384E-2</v>
      </c>
      <c r="Y75" s="23">
        <f t="shared" ref="Y75:Z75" si="391">+(Y74/Y48)*100</f>
        <v>2.4377172601049588E-2</v>
      </c>
      <c r="Z75" s="23">
        <f t="shared" si="391"/>
        <v>8.2906270881265339E-3</v>
      </c>
      <c r="AA75" s="23">
        <f t="shared" ref="AA75:AB75" si="392">+(AA74/AA48)*100</f>
        <v>3.3661559246366185E-2</v>
      </c>
      <c r="AB75" s="23">
        <f t="shared" si="392"/>
        <v>4.1297959756025522E-2</v>
      </c>
      <c r="AC75" s="23">
        <f t="shared" ref="AC75:AD75" si="393">+(AC74/AC48)*100</f>
        <v>6.3578808088640817E-2</v>
      </c>
      <c r="AD75" s="23">
        <f t="shared" si="393"/>
        <v>7.2057736280711451E-2</v>
      </c>
      <c r="AE75" s="23">
        <f t="shared" ref="AE75:AF75" si="394">+(AE74/AE48)*100</f>
        <v>3.0245879549881387E-2</v>
      </c>
      <c r="AF75" s="23">
        <f t="shared" si="394"/>
        <v>0.5144160234610744</v>
      </c>
      <c r="AG75" s="23">
        <v>0</v>
      </c>
      <c r="AH75" s="116">
        <v>2.9816382844069394E-3</v>
      </c>
      <c r="AI75" s="116">
        <v>4.4133035013402135E-2</v>
      </c>
      <c r="AJ75" s="116">
        <v>6.1007615446236875E-2</v>
      </c>
      <c r="AK75" s="116">
        <v>6.7456393346581434E-2</v>
      </c>
      <c r="AL75" s="116">
        <v>1.9355961206613564E-2</v>
      </c>
      <c r="AM75" s="116">
        <v>4.778171018859247E-3</v>
      </c>
      <c r="AN75" s="116">
        <v>1.8820072707663241E-2</v>
      </c>
      <c r="AO75" s="116">
        <v>3.9554609704566354E-2</v>
      </c>
      <c r="AP75" s="116">
        <v>6.1673423023771677E-2</v>
      </c>
      <c r="AQ75" s="116">
        <v>8.7781717676669674E-2</v>
      </c>
      <c r="AR75" s="116">
        <v>2.295971726825061E-2</v>
      </c>
      <c r="AS75" s="116">
        <v>0.43334760166357328</v>
      </c>
      <c r="AT75" s="116">
        <v>0</v>
      </c>
      <c r="AU75" s="116">
        <v>0</v>
      </c>
      <c r="AV75" s="116">
        <v>4.7084750635660352E-2</v>
      </c>
      <c r="AW75" s="116">
        <v>4.7599025286488635E-2</v>
      </c>
      <c r="AX75" s="116">
        <v>7.6718097807646907E-2</v>
      </c>
      <c r="AY75" s="116">
        <v>1.4947265394869244E-2</v>
      </c>
      <c r="AZ75" s="116">
        <v>1.3535368640879405E-3</v>
      </c>
      <c r="BA75" s="116">
        <v>1.5154883788875022E-2</v>
      </c>
      <c r="BB75" s="116">
        <v>5.2779855738601431E-2</v>
      </c>
      <c r="BC75" s="116">
        <v>5.0880735054879195E-2</v>
      </c>
      <c r="BD75" s="116">
        <v>8.5908116286773403E-2</v>
      </c>
      <c r="BE75" s="116">
        <v>2.429247146152938E-2</v>
      </c>
      <c r="BF75" s="116">
        <v>0.45552197773494663</v>
      </c>
      <c r="BG75" s="116">
        <v>0.55005751690217619</v>
      </c>
      <c r="BH75" s="116">
        <v>2.1266528655933094E-3</v>
      </c>
      <c r="BI75" s="116">
        <v>4.4991373838550196E-2</v>
      </c>
      <c r="BJ75" s="116">
        <v>5.4449457541130758E-2</v>
      </c>
      <c r="BK75" s="116">
        <v>7.9990631539151577E-2</v>
      </c>
      <c r="BL75" s="116">
        <v>1.0271846465507091E-2</v>
      </c>
      <c r="BM75" s="116">
        <v>0.16808162244131114</v>
      </c>
      <c r="BN75" s="116">
        <v>1.5626130736759492E-2</v>
      </c>
      <c r="BO75" s="116">
        <v>8.4272320969799114E-2</v>
      </c>
      <c r="BP75" s="116">
        <v>4.3895110990033001E-2</v>
      </c>
      <c r="BQ75" s="116">
        <v>8.0133691592752465E-2</v>
      </c>
      <c r="BR75" s="116">
        <v>1.1134832720127663E-2</v>
      </c>
      <c r="BS75" s="116">
        <v>1.1450311886028919</v>
      </c>
      <c r="BT75" s="116">
        <v>4.3181332921988442E-3</v>
      </c>
      <c r="BU75" s="116">
        <v>0.27800931695600534</v>
      </c>
      <c r="BV75" s="116">
        <v>0.17325462099266592</v>
      </c>
      <c r="BW75" s="116">
        <v>4.6451257345632997E-2</v>
      </c>
      <c r="BX75" s="116">
        <v>7.9690553100228059E-2</v>
      </c>
      <c r="BY75" s="116">
        <v>9.1904803075153509E-3</v>
      </c>
      <c r="BZ75" s="116">
        <v>5.1670967659817116E-3</v>
      </c>
      <c r="CA75" s="116">
        <v>2.0313113633934764E-3</v>
      </c>
      <c r="CB75" s="116">
        <v>0.19208198102906365</v>
      </c>
      <c r="CC75" s="116">
        <v>4.6628293565217506E-2</v>
      </c>
      <c r="CD75" s="116">
        <v>0.14247321533998103</v>
      </c>
      <c r="CE75" s="116">
        <v>9.0801282022508565E-3</v>
      </c>
      <c r="CF75" s="116">
        <v>0.99461682788395533</v>
      </c>
      <c r="CG75" s="116">
        <v>0</v>
      </c>
      <c r="CH75" s="116">
        <v>1.5174672901683845E-3</v>
      </c>
      <c r="CI75" s="116">
        <v>0.78459021591800715</v>
      </c>
      <c r="CJ75" s="116">
        <v>5.6160337847868481E-2</v>
      </c>
      <c r="CK75" s="116">
        <v>0.1270788956381167</v>
      </c>
      <c r="CL75" s="116">
        <v>7.6061858634358112E-3</v>
      </c>
      <c r="CM75" s="116">
        <v>5.6618891776951492E-3</v>
      </c>
      <c r="CN75" s="116">
        <v>1.5174672901683845E-3</v>
      </c>
      <c r="CO75" s="116">
        <v>0.20294126658174286</v>
      </c>
      <c r="CP75" s="116">
        <v>5.9016549456978568E-2</v>
      </c>
      <c r="CQ75" s="116">
        <v>0.14333193852595083</v>
      </c>
      <c r="CR75" s="116">
        <v>5.1968689155067454E-3</v>
      </c>
      <c r="CS75" s="116">
        <v>9.9063854892674137E-4</v>
      </c>
      <c r="CT75" s="116">
        <v>1.2524406186481167E-3</v>
      </c>
    </row>
    <row r="76" spans="2:98" x14ac:dyDescent="0.25">
      <c r="B76" s="185"/>
      <c r="C76" s="111" t="s">
        <v>19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10.199308329999999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  <c r="CQ76" s="119">
        <v>119.80227677999997</v>
      </c>
      <c r="CR76" s="119">
        <v>16.837495799999999</v>
      </c>
      <c r="CS76" s="119">
        <v>53.968625549999999</v>
      </c>
      <c r="CT76" s="119">
        <v>99.056430449999993</v>
      </c>
    </row>
    <row r="77" spans="2:98" x14ac:dyDescent="0.25">
      <c r="B77" s="185"/>
      <c r="C77" s="34" t="s">
        <v>10</v>
      </c>
      <c r="D77" s="23">
        <f>+(D76/D124)*100</f>
        <v>0.74852057476527833</v>
      </c>
      <c r="E77" s="23">
        <f t="shared" ref="E77:P77" si="395">+(E76/E124)*100</f>
        <v>0.61392650115995417</v>
      </c>
      <c r="F77" s="23">
        <f t="shared" si="395"/>
        <v>0.56692115903159235</v>
      </c>
      <c r="G77" s="23">
        <f t="shared" si="395"/>
        <v>0.46725017134886498</v>
      </c>
      <c r="H77" s="23">
        <f t="shared" si="395"/>
        <v>0.32088254018785251</v>
      </c>
      <c r="I77" s="23">
        <f t="shared" si="395"/>
        <v>0.29434316872971777</v>
      </c>
      <c r="J77" s="23">
        <f t="shared" si="395"/>
        <v>0.18301302535749672</v>
      </c>
      <c r="K77" s="23">
        <f t="shared" si="395"/>
        <v>0.14985756981925519</v>
      </c>
      <c r="L77" s="23">
        <f t="shared" si="395"/>
        <v>0.13660013937533247</v>
      </c>
      <c r="M77" s="23">
        <f t="shared" si="395"/>
        <v>0.13887363835311356</v>
      </c>
      <c r="N77" s="23">
        <f t="shared" si="395"/>
        <v>0.15910487094975376</v>
      </c>
      <c r="O77" s="23">
        <f t="shared" si="395"/>
        <v>0.35020891439628177</v>
      </c>
      <c r="P77" s="23">
        <f t="shared" si="395"/>
        <v>0.4354721593217083</v>
      </c>
      <c r="Q77" s="23">
        <f t="shared" ref="Q77" si="396">+(Q76/Q48)*100</f>
        <v>0.48933666265340225</v>
      </c>
      <c r="R77" s="23">
        <f t="shared" ref="R77" si="397">+(R76/R48)*100</f>
        <v>0.57332244570509261</v>
      </c>
      <c r="S77" s="88">
        <f t="shared" ref="S77" si="398">+(S76/S48)*100</f>
        <v>0.72682524402731952</v>
      </c>
      <c r="T77" s="23">
        <f t="shared" ref="T77:U77" si="399">+(T76/T48)*100</f>
        <v>5.0962949304894881E-2</v>
      </c>
      <c r="U77" s="23">
        <f t="shared" si="399"/>
        <v>3.0872185657529992E-3</v>
      </c>
      <c r="V77" s="23">
        <f t="shared" ref="V77" si="400">+(V76/V48)*100</f>
        <v>0.17857044107146988</v>
      </c>
      <c r="W77" s="23">
        <f t="shared" ref="W77:X77" si="401">+(W76/W48)*100</f>
        <v>6.5606781386766483E-2</v>
      </c>
      <c r="X77" s="23">
        <f t="shared" si="401"/>
        <v>4.6456116930181812E-2</v>
      </c>
      <c r="Y77" s="23">
        <f t="shared" ref="Y77:Z77" si="402">+(Y76/Y48)*100</f>
        <v>4.6407357673828231E-3</v>
      </c>
      <c r="Z77" s="23">
        <f t="shared" si="402"/>
        <v>4.9851866722899131E-2</v>
      </c>
      <c r="AA77" s="23">
        <f t="shared" ref="AA77:AB77" si="403">+(AA76/AA48)*100</f>
        <v>8.9087410785652632E-2</v>
      </c>
      <c r="AB77" s="23">
        <f t="shared" si="403"/>
        <v>0.17618061271007587</v>
      </c>
      <c r="AC77" s="23">
        <f t="shared" ref="AC77:AD77" si="404">+(AC76/AC48)*100</f>
        <v>0.12911869090767158</v>
      </c>
      <c r="AD77" s="23">
        <f t="shared" si="404"/>
        <v>5.0665377847169901E-2</v>
      </c>
      <c r="AE77" s="23">
        <f t="shared" ref="AE77:AF77" si="405">+(AE76/AE48)*100</f>
        <v>3.6815668841962391E-3</v>
      </c>
      <c r="AF77" s="23">
        <f t="shared" si="405"/>
        <v>0.94523967345387117</v>
      </c>
      <c r="AG77" s="23">
        <v>4.4790905406593917E-2</v>
      </c>
      <c r="AH77" s="116">
        <v>7.6358239673877226E-2</v>
      </c>
      <c r="AI77" s="116">
        <v>0.17224405700465781</v>
      </c>
      <c r="AJ77" s="116">
        <v>0.11297995728160763</v>
      </c>
      <c r="AK77" s="116">
        <v>5.666205181554413E-2</v>
      </c>
      <c r="AL77" s="116">
        <v>5.3404357055826454E-3</v>
      </c>
      <c r="AM77" s="116">
        <v>4.7563118402477927E-2</v>
      </c>
      <c r="AN77" s="116">
        <v>7.6958231898529267E-2</v>
      </c>
      <c r="AO77" s="116">
        <v>0.17653527329384217</v>
      </c>
      <c r="AP77" s="116">
        <v>0.11288572029581292</v>
      </c>
      <c r="AQ77" s="116">
        <v>6.9553657670580152E-2</v>
      </c>
      <c r="AR77" s="116">
        <v>2.4308735431421897E-3</v>
      </c>
      <c r="AS77" s="116">
        <v>0.95891514716565807</v>
      </c>
      <c r="AT77" s="116">
        <v>4.7068650433267384E-2</v>
      </c>
      <c r="AU77" s="116">
        <v>7.265187060645778E-2</v>
      </c>
      <c r="AV77" s="116">
        <v>0.1791789782334629</v>
      </c>
      <c r="AW77" s="116">
        <v>0.10576887180592602</v>
      </c>
      <c r="AX77" s="116">
        <v>7.4292751335662766E-2</v>
      </c>
      <c r="AY77" s="116">
        <v>2.4295043575951705E-2</v>
      </c>
      <c r="AZ77" s="116">
        <v>3.2964290373754285E-2</v>
      </c>
      <c r="BA77" s="116">
        <v>7.3263617269818809E-2</v>
      </c>
      <c r="BB77" s="116">
        <v>0.20464095889442838</v>
      </c>
      <c r="BC77" s="116">
        <v>0.11716699441984464</v>
      </c>
      <c r="BD77" s="116">
        <v>0.14209892573178948</v>
      </c>
      <c r="BE77" s="116">
        <v>2.5312998853297297E-2</v>
      </c>
      <c r="BF77" s="116">
        <v>1.1027742964761349</v>
      </c>
      <c r="BG77" s="116">
        <v>3.1743703195435014E-2</v>
      </c>
      <c r="BH77" s="116">
        <v>7.1070979551345781E-2</v>
      </c>
      <c r="BI77" s="116">
        <v>0.24169150167932443</v>
      </c>
      <c r="BJ77" s="116">
        <v>0.13185122350138231</v>
      </c>
      <c r="BK77" s="116">
        <v>0.18457915744958725</v>
      </c>
      <c r="BL77" s="116">
        <v>6.8408035007032769E-2</v>
      </c>
      <c r="BM77" s="116">
        <v>3.847908766484761E-2</v>
      </c>
      <c r="BN77" s="116">
        <v>7.1187744869236333E-2</v>
      </c>
      <c r="BO77" s="116">
        <v>0.26967458968288516</v>
      </c>
      <c r="BP77" s="116">
        <v>0.14099690435355022</v>
      </c>
      <c r="BQ77" s="116">
        <v>0.20017312113113692</v>
      </c>
      <c r="BR77" s="116">
        <v>0.1004014696168448</v>
      </c>
      <c r="BS77" s="116">
        <v>1.5502575177026086</v>
      </c>
      <c r="BT77" s="116">
        <v>1.9009598861542274E-2</v>
      </c>
      <c r="BU77" s="116">
        <v>0.11173579947567112</v>
      </c>
      <c r="BV77" s="116">
        <v>0.26954440261630352</v>
      </c>
      <c r="BW77" s="116">
        <v>0.13566811215671423</v>
      </c>
      <c r="BX77" s="116">
        <v>0.19729883592177794</v>
      </c>
      <c r="BY77" s="116">
        <v>8.4087314781746719E-2</v>
      </c>
      <c r="BZ77" s="116">
        <v>7.0229320457409275E-2</v>
      </c>
      <c r="CA77" s="116">
        <v>0.1421266503207621</v>
      </c>
      <c r="CB77" s="116">
        <v>0.26877425273342659</v>
      </c>
      <c r="CC77" s="116">
        <v>0.13868012031821225</v>
      </c>
      <c r="CD77" s="116">
        <v>0.28339761442756223</v>
      </c>
      <c r="CE77" s="116">
        <v>3.9867710101168852E-2</v>
      </c>
      <c r="CF77" s="116">
        <v>1.7715347215444555</v>
      </c>
      <c r="CG77" s="116">
        <v>4.6697975889734761E-2</v>
      </c>
      <c r="CH77" s="116">
        <v>0.13951678268461148</v>
      </c>
      <c r="CI77" s="116">
        <v>0.23051165797811266</v>
      </c>
      <c r="CJ77" s="116">
        <v>0.1075159162699502</v>
      </c>
      <c r="CK77" s="116">
        <v>0.16217927824220818</v>
      </c>
      <c r="CL77" s="116">
        <v>9.3976006331362244E-2</v>
      </c>
      <c r="CM77" s="116">
        <v>6.0989305056223256E-2</v>
      </c>
      <c r="CN77" s="116">
        <v>0.22599449939203184</v>
      </c>
      <c r="CO77" s="116">
        <v>0.22133972353842965</v>
      </c>
      <c r="CP77" s="116">
        <v>0.11419406038777308</v>
      </c>
      <c r="CQ77" s="116">
        <v>0.24096669822146571</v>
      </c>
      <c r="CR77" s="116">
        <v>3.3866432911741837E-2</v>
      </c>
      <c r="CS77" s="116">
        <v>8.9592389277902043E-2</v>
      </c>
      <c r="CT77" s="116">
        <v>0.16444188057251402</v>
      </c>
    </row>
    <row r="78" spans="2:98" x14ac:dyDescent="0.25">
      <c r="B78" s="185"/>
      <c r="C78" s="111" t="s">
        <v>20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  <c r="CQ78" s="119">
        <v>1.9707828799999998</v>
      </c>
      <c r="CR78" s="119">
        <v>0.24409722</v>
      </c>
      <c r="CS78" s="119">
        <v>0.58486199999999999</v>
      </c>
      <c r="CT78" s="119">
        <v>0.16206723000000001</v>
      </c>
    </row>
    <row r="79" spans="2:98" x14ac:dyDescent="0.25">
      <c r="B79" s="185"/>
      <c r="C79" s="34" t="s">
        <v>10</v>
      </c>
      <c r="D79" s="23">
        <f>+(D78/D124)*100</f>
        <v>1.5833718314983314E-2</v>
      </c>
      <c r="E79" s="23">
        <f t="shared" ref="E79:P79" si="406">+(E78/E124)*100</f>
        <v>1.0716843372126413E-2</v>
      </c>
      <c r="F79" s="23">
        <f t="shared" si="406"/>
        <v>4.0959768403397746E-3</v>
      </c>
      <c r="G79" s="23">
        <f t="shared" si="406"/>
        <v>3.2940308281939833E-3</v>
      </c>
      <c r="H79" s="23">
        <f t="shared" si="406"/>
        <v>3.4270550393654354E-3</v>
      </c>
      <c r="I79" s="23">
        <f t="shared" si="406"/>
        <v>5.4041156607536707E-3</v>
      </c>
      <c r="J79" s="23">
        <f t="shared" si="406"/>
        <v>5.9937747117284404E-3</v>
      </c>
      <c r="K79" s="23">
        <f t="shared" si="406"/>
        <v>2.5795676720832229E-3</v>
      </c>
      <c r="L79" s="23">
        <f t="shared" si="406"/>
        <v>1.8636146783455381E-3</v>
      </c>
      <c r="M79" s="23">
        <f t="shared" si="406"/>
        <v>3.1178211934666192E-3</v>
      </c>
      <c r="N79" s="23">
        <f t="shared" si="406"/>
        <v>1.2454625170248449E-2</v>
      </c>
      <c r="O79" s="23">
        <f t="shared" si="406"/>
        <v>5.5307587428155532E-3</v>
      </c>
      <c r="P79" s="23">
        <f t="shared" si="406"/>
        <v>3.2945201666412255E-4</v>
      </c>
      <c r="Q79" s="23">
        <f t="shared" ref="Q79" si="407">+(Q78/Q48)*100</f>
        <v>1.161478858464046E-2</v>
      </c>
      <c r="R79" s="23">
        <f t="shared" ref="R79" si="408">+(R78/R48)*100</f>
        <v>1.3039619739809962E-2</v>
      </c>
      <c r="S79" s="88">
        <f t="shared" ref="S79" si="409">+(S78/S48)*100</f>
        <v>3.7350226125515251E-2</v>
      </c>
      <c r="T79" s="23">
        <f t="shared" ref="T79:U79" si="410">+(T78/T48)*100</f>
        <v>0</v>
      </c>
      <c r="U79" s="23">
        <f t="shared" si="410"/>
        <v>0</v>
      </c>
      <c r="V79" s="23">
        <f t="shared" ref="V79" si="411">+(V78/V48)*100</f>
        <v>9.5204474759020084E-3</v>
      </c>
      <c r="W79" s="23">
        <f t="shared" ref="W79:X79" si="412">+(W78/W48)*100</f>
        <v>5.3349229968751373E-4</v>
      </c>
      <c r="X79" s="23">
        <f t="shared" si="412"/>
        <v>2.0312581666115381E-3</v>
      </c>
      <c r="Y79" s="23">
        <f t="shared" ref="Y79:Z79" si="413">+(Y78/Y48)*100</f>
        <v>2.0239114845386265E-4</v>
      </c>
      <c r="Z79" s="23">
        <f t="shared" si="413"/>
        <v>0</v>
      </c>
      <c r="AA79" s="23">
        <f t="shared" ref="AA79:AB79" si="414">+(AA78/AA48)*100</f>
        <v>1.3740540130979597E-4</v>
      </c>
      <c r="AB79" s="23">
        <f t="shared" si="414"/>
        <v>8.0472769010016369E-3</v>
      </c>
      <c r="AC79" s="23">
        <f t="shared" ref="AC79:AD79" si="415">+(AC78/AC48)*100</f>
        <v>1.3007542773368411E-4</v>
      </c>
      <c r="AD79" s="23">
        <f t="shared" si="415"/>
        <v>1.0333260195999022E-3</v>
      </c>
      <c r="AE79" s="23">
        <f t="shared" ref="AE79:AF79" si="416">+(AE78/AE48)*100</f>
        <v>0</v>
      </c>
      <c r="AF79" s="23">
        <f t="shared" si="416"/>
        <v>2.6242182090710109E-2</v>
      </c>
      <c r="AG79" s="23">
        <v>0</v>
      </c>
      <c r="AH79" s="116">
        <v>1.2416051394759228E-4</v>
      </c>
      <c r="AI79" s="116">
        <v>0</v>
      </c>
      <c r="AJ79" s="116">
        <v>2.4999949180298507E-3</v>
      </c>
      <c r="AK79" s="116">
        <v>1.7837342190103844E-3</v>
      </c>
      <c r="AL79" s="116">
        <v>8.4689563746316436E-5</v>
      </c>
      <c r="AM79" s="116">
        <v>0</v>
      </c>
      <c r="AN79" s="116">
        <v>0</v>
      </c>
      <c r="AO79" s="116">
        <v>5.6550250239154895E-3</v>
      </c>
      <c r="AP79" s="116">
        <v>5.6308050076276303E-3</v>
      </c>
      <c r="AQ79" s="116">
        <v>1.7692538004144241E-3</v>
      </c>
      <c r="AR79" s="116">
        <v>2.1728089940828647E-3</v>
      </c>
      <c r="AS79" s="116">
        <v>2.7403044043334174E-2</v>
      </c>
      <c r="AT79" s="116">
        <v>0</v>
      </c>
      <c r="AU79" s="116">
        <v>0</v>
      </c>
      <c r="AV79" s="116">
        <v>5.7733119117538171E-3</v>
      </c>
      <c r="AW79" s="116">
        <v>2.3009094437425239E-3</v>
      </c>
      <c r="AX79" s="116">
        <v>1.7863300600025414E-3</v>
      </c>
      <c r="AY79" s="116">
        <v>4.1699458215566071E-5</v>
      </c>
      <c r="AZ79" s="116">
        <v>0</v>
      </c>
      <c r="BA79" s="116">
        <v>0</v>
      </c>
      <c r="BB79" s="116">
        <v>8.243403003424488E-3</v>
      </c>
      <c r="BC79" s="116">
        <v>2.1050804950727702E-3</v>
      </c>
      <c r="BD79" s="116">
        <v>3.7466391972420859E-3</v>
      </c>
      <c r="BE79" s="116">
        <v>0</v>
      </c>
      <c r="BF79" s="116">
        <v>2.1747301831492857E-2</v>
      </c>
      <c r="BG79" s="116">
        <v>1.3890925970844971E-3</v>
      </c>
      <c r="BH79" s="116">
        <v>1.0418194478133728E-3</v>
      </c>
      <c r="BI79" s="116">
        <v>7.5897817329899676E-3</v>
      </c>
      <c r="BJ79" s="116">
        <v>1.7951539508846135E-3</v>
      </c>
      <c r="BK79" s="116">
        <v>4.6034416382395296E-3</v>
      </c>
      <c r="BL79" s="116">
        <v>1.4015675746680475E-4</v>
      </c>
      <c r="BM79" s="116">
        <v>2.6619199959164848E-4</v>
      </c>
      <c r="BN79" s="116">
        <v>0</v>
      </c>
      <c r="BO79" s="116">
        <v>4.1351318039479987E-3</v>
      </c>
      <c r="BP79" s="116">
        <v>1.5961312691580099E-3</v>
      </c>
      <c r="BQ79" s="116">
        <v>9.0780008344095164E-3</v>
      </c>
      <c r="BR79" s="116">
        <v>3.017246872550072E-4</v>
      </c>
      <c r="BS79" s="116">
        <v>3.1936626718840969E-2</v>
      </c>
      <c r="BT79" s="116">
        <v>0</v>
      </c>
      <c r="BU79" s="116">
        <v>5.8048258341356063E-4</v>
      </c>
      <c r="BV79" s="116">
        <v>2.1932722623209493E-3</v>
      </c>
      <c r="BW79" s="116">
        <v>1.2211006636294547E-3</v>
      </c>
      <c r="BX79" s="116">
        <v>4.4953815814204974E-3</v>
      </c>
      <c r="BY79" s="116">
        <v>4.9635388168311556E-3</v>
      </c>
      <c r="BZ79" s="116">
        <v>2.5030667726172766E-4</v>
      </c>
      <c r="CA79" s="116">
        <v>0</v>
      </c>
      <c r="CB79" s="116">
        <v>4.0560645340708473E-3</v>
      </c>
      <c r="CC79" s="116">
        <v>2.4332527846619833E-3</v>
      </c>
      <c r="CD79" s="116">
        <v>4.6636308647593069E-3</v>
      </c>
      <c r="CE79" s="116">
        <v>4.2114995482842848E-3</v>
      </c>
      <c r="CF79" s="116">
        <v>2.9252064049904519E-2</v>
      </c>
      <c r="CG79" s="116">
        <v>4.1233083763602644E-4</v>
      </c>
      <c r="CH79" s="116">
        <v>0</v>
      </c>
      <c r="CI79" s="116">
        <v>1.6066625159425151E-3</v>
      </c>
      <c r="CJ79" s="116">
        <v>1.5980895745307795E-3</v>
      </c>
      <c r="CK79" s="116">
        <v>3.1725283952846396E-3</v>
      </c>
      <c r="CL79" s="116">
        <v>3.0386076234384302E-3</v>
      </c>
      <c r="CM79" s="116">
        <v>9.0829906351513854E-5</v>
      </c>
      <c r="CN79" s="116">
        <v>2.3182270116717512E-3</v>
      </c>
      <c r="CO79" s="116">
        <v>1.4680063155061995E-3</v>
      </c>
      <c r="CP79" s="116">
        <v>1.1770892899533117E-3</v>
      </c>
      <c r="CQ79" s="116">
        <v>3.9639734424836122E-3</v>
      </c>
      <c r="CR79" s="116">
        <v>4.9096981066939235E-4</v>
      </c>
      <c r="CS79" s="116">
        <v>9.709193710947181E-4</v>
      </c>
      <c r="CT79" s="116">
        <v>2.6904502776152846E-4</v>
      </c>
    </row>
    <row r="80" spans="2:98" x14ac:dyDescent="0.25">
      <c r="B80" s="185"/>
      <c r="C80" s="47" t="s">
        <v>102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172.32559305480811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  <c r="CQ80" s="28">
        <v>12.91284173</v>
      </c>
      <c r="CR80" s="28">
        <v>5.196309212614814</v>
      </c>
      <c r="CS80" s="28">
        <v>0</v>
      </c>
      <c r="CT80" s="28">
        <v>31.586367444132552</v>
      </c>
    </row>
    <row r="81" spans="2:98" x14ac:dyDescent="0.25">
      <c r="B81" s="185"/>
      <c r="C81" s="34" t="s">
        <v>13</v>
      </c>
      <c r="D81" s="23">
        <f t="shared" ref="D81:Q81" si="417">+(D80/D51)*100</f>
        <v>16.270651521542099</v>
      </c>
      <c r="E81" s="23">
        <f t="shared" si="417"/>
        <v>16.744890532590713</v>
      </c>
      <c r="F81" s="23">
        <f t="shared" si="417"/>
        <v>16.628037964959855</v>
      </c>
      <c r="G81" s="23">
        <f t="shared" si="417"/>
        <v>18.687701421556707</v>
      </c>
      <c r="H81" s="23">
        <f t="shared" si="417"/>
        <v>17.416972043766293</v>
      </c>
      <c r="I81" s="23">
        <f t="shared" si="417"/>
        <v>25.228782408660631</v>
      </c>
      <c r="J81" s="23">
        <f t="shared" si="417"/>
        <v>33.628702693623019</v>
      </c>
      <c r="K81" s="23">
        <f t="shared" si="417"/>
        <v>34.526480848522866</v>
      </c>
      <c r="L81" s="23">
        <f t="shared" si="417"/>
        <v>26.048675136198725</v>
      </c>
      <c r="M81" s="23">
        <f t="shared" si="417"/>
        <v>23.327737636401828</v>
      </c>
      <c r="N81" s="23">
        <f t="shared" si="417"/>
        <v>38.247641664704211</v>
      </c>
      <c r="O81" s="23">
        <f t="shared" si="417"/>
        <v>32.705564602738789</v>
      </c>
      <c r="P81" s="23">
        <f t="shared" si="417"/>
        <v>38.327558517006302</v>
      </c>
      <c r="Q81" s="23">
        <f t="shared" si="417"/>
        <v>32.253638482373667</v>
      </c>
      <c r="R81" s="23">
        <f t="shared" ref="R81" si="418">+(R80/R51)*100</f>
        <v>28.580815421770932</v>
      </c>
      <c r="S81" s="88">
        <f t="shared" ref="S81" si="419">+(S80/S51)*100</f>
        <v>19.217034318926878</v>
      </c>
      <c r="T81" s="23">
        <f t="shared" ref="T81:U81" si="420">+(T80/T51)*100</f>
        <v>6.0943062907938179</v>
      </c>
      <c r="U81" s="23">
        <f t="shared" si="420"/>
        <v>82.092938320883718</v>
      </c>
      <c r="V81" s="23">
        <f t="shared" ref="V81" si="421">+(V80/V51)*100</f>
        <v>6.5241178282668528</v>
      </c>
      <c r="W81" s="23">
        <f t="shared" ref="W81:X81" si="422">+(W80/W51)*100</f>
        <v>2.3372230460236443</v>
      </c>
      <c r="X81" s="23">
        <f t="shared" si="422"/>
        <v>58.306291604812365</v>
      </c>
      <c r="Y81" s="23">
        <f t="shared" ref="Y81:Z81" si="423">+(Y80/Y51)*100</f>
        <v>16.521901857144016</v>
      </c>
      <c r="Z81" s="23">
        <f t="shared" si="423"/>
        <v>6.0974859307844556</v>
      </c>
      <c r="AA81" s="23">
        <f t="shared" ref="AA81:AB81" si="424">+(AA80/AA51)*100</f>
        <v>3.0115801891568528</v>
      </c>
      <c r="AB81" s="23">
        <f t="shared" si="424"/>
        <v>0.70986516586411519</v>
      </c>
      <c r="AC81" s="23">
        <f t="shared" ref="AC81:AD81" si="425">+(AC80/AC51)*100</f>
        <v>3.0969836810412339</v>
      </c>
      <c r="AD81" s="23">
        <f t="shared" si="425"/>
        <v>13.100101384709905</v>
      </c>
      <c r="AE81" s="23">
        <f t="shared" ref="AE81:AF81" si="426">+(AE80/AE51)*100</f>
        <v>23.381564325415891</v>
      </c>
      <c r="AF81" s="23">
        <f t="shared" si="426"/>
        <v>19.590674343217088</v>
      </c>
      <c r="AG81" s="23">
        <v>7.0507317644936149</v>
      </c>
      <c r="AH81" s="116">
        <v>10.605018291224317</v>
      </c>
      <c r="AI81" s="116">
        <v>4.4235774128611034</v>
      </c>
      <c r="AJ81" s="116">
        <v>5.0474487297439659</v>
      </c>
      <c r="AK81" s="116">
        <v>12.228025094698429</v>
      </c>
      <c r="AL81" s="116">
        <v>33.524892572615599</v>
      </c>
      <c r="AM81" s="116">
        <v>6.1223351467104727</v>
      </c>
      <c r="AN81" s="116">
        <v>7.7022146836102605</v>
      </c>
      <c r="AO81" s="116">
        <v>13.613099326102763</v>
      </c>
      <c r="AP81" s="116">
        <v>4.9341479726725641</v>
      </c>
      <c r="AQ81" s="116">
        <v>65.50426413175974</v>
      </c>
      <c r="AR81" s="116">
        <v>31.969162261058624</v>
      </c>
      <c r="AS81" s="116">
        <v>23.16106387206727</v>
      </c>
      <c r="AT81" s="116">
        <v>6.3920452465089612</v>
      </c>
      <c r="AU81" s="116">
        <v>15.198023128048051</v>
      </c>
      <c r="AV81" s="116">
        <v>10.42233688066014</v>
      </c>
      <c r="AW81" s="116">
        <v>5.6814662923383015</v>
      </c>
      <c r="AX81" s="116">
        <v>4.4179160062115317</v>
      </c>
      <c r="AY81" s="116">
        <v>24.698240755589126</v>
      </c>
      <c r="AZ81" s="116">
        <v>71.403591363133501</v>
      </c>
      <c r="BA81" s="116">
        <v>12.736940336131628</v>
      </c>
      <c r="BB81" s="116">
        <v>7.0513264591675462</v>
      </c>
      <c r="BC81" s="116">
        <v>4.91984620701556</v>
      </c>
      <c r="BD81" s="116">
        <v>14.626859328475399</v>
      </c>
      <c r="BE81" s="116">
        <v>19.675889516221424</v>
      </c>
      <c r="BF81" s="116">
        <v>13.225822158541977</v>
      </c>
      <c r="BG81" s="116">
        <v>2.4723775103181058</v>
      </c>
      <c r="BH81" s="116">
        <v>13.434973432432695</v>
      </c>
      <c r="BI81" s="116">
        <v>6.1993918019333485</v>
      </c>
      <c r="BJ81" s="116">
        <v>4.396733790666965</v>
      </c>
      <c r="BK81" s="116">
        <v>1.9702747499452704</v>
      </c>
      <c r="BL81" s="116">
        <v>15.942392419528442</v>
      </c>
      <c r="BM81" s="116">
        <v>0</v>
      </c>
      <c r="BN81" s="116">
        <v>21.680927764375184</v>
      </c>
      <c r="BO81" s="116">
        <v>5.1048209368034421</v>
      </c>
      <c r="BP81" s="116">
        <v>4.2979439408812476</v>
      </c>
      <c r="BQ81" s="116">
        <v>34.186862572987479</v>
      </c>
      <c r="BR81" s="116">
        <v>12.702813465987681</v>
      </c>
      <c r="BS81" s="116"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  <c r="CQ81" s="116">
        <v>6.2699903863039657</v>
      </c>
      <c r="CR81" s="116">
        <v>20.900903980849371</v>
      </c>
      <c r="CS81" s="116">
        <v>0</v>
      </c>
      <c r="CT81" s="116">
        <v>24.00922253116223</v>
      </c>
    </row>
    <row r="82" spans="2:98" x14ac:dyDescent="0.25">
      <c r="B82" s="185"/>
      <c r="C82" s="34" t="s">
        <v>4</v>
      </c>
      <c r="D82" s="23">
        <f t="shared" ref="D82:Q82" si="427">+(D80/D9)*100</f>
        <v>13.283844270695486</v>
      </c>
      <c r="E82" s="23">
        <f t="shared" si="427"/>
        <v>13.534715288620374</v>
      </c>
      <c r="F82" s="23">
        <f t="shared" si="427"/>
        <v>14.269538825494299</v>
      </c>
      <c r="G82" s="23">
        <f t="shared" si="427"/>
        <v>16.293119429481155</v>
      </c>
      <c r="H82" s="23">
        <f t="shared" si="427"/>
        <v>15.150548262804778</v>
      </c>
      <c r="I82" s="23">
        <f t="shared" si="427"/>
        <v>21.699355843255617</v>
      </c>
      <c r="J82" s="23">
        <f t="shared" si="427"/>
        <v>29.126002158975194</v>
      </c>
      <c r="K82" s="23">
        <f t="shared" si="427"/>
        <v>30.121026320672367</v>
      </c>
      <c r="L82" s="23">
        <f t="shared" si="427"/>
        <v>22.413748758186141</v>
      </c>
      <c r="M82" s="23">
        <f t="shared" si="427"/>
        <v>19.794648041619972</v>
      </c>
      <c r="N82" s="23">
        <f t="shared" si="427"/>
        <v>32.565710497090677</v>
      </c>
      <c r="O82" s="23">
        <f t="shared" si="427"/>
        <v>28.12765248791953</v>
      </c>
      <c r="P82" s="23">
        <f t="shared" si="427"/>
        <v>32.919119208673223</v>
      </c>
      <c r="Q82" s="23">
        <f t="shared" si="427"/>
        <v>26.311193036448412</v>
      </c>
      <c r="R82" s="23">
        <f t="shared" ref="R82" si="428">+(R80/R9)*100</f>
        <v>25.283202155422689</v>
      </c>
      <c r="S82" s="88">
        <f t="shared" ref="S82" si="429">+(S80/S9)*100</f>
        <v>15.641721591681303</v>
      </c>
      <c r="T82" s="23">
        <f t="shared" ref="T82:U82" si="430">+(T80/T9)*100</f>
        <v>5.8577981397681445</v>
      </c>
      <c r="U82" s="23">
        <f t="shared" si="430"/>
        <v>75.57311668599958</v>
      </c>
      <c r="V82" s="23">
        <f t="shared" ref="V82" si="431">+(V80/V9)*100</f>
        <v>5.9388544350479009</v>
      </c>
      <c r="W82" s="23">
        <f t="shared" ref="W82:X82" si="432">+(W80/W9)*100</f>
        <v>2.0020053631897756</v>
      </c>
      <c r="X82" s="23">
        <f t="shared" si="432"/>
        <v>53.671858265672491</v>
      </c>
      <c r="Y82" s="23">
        <f t="shared" ref="Y82:Z82" si="433">+(Y80/Y9)*100</f>
        <v>11.310315032951141</v>
      </c>
      <c r="Z82" s="23">
        <f t="shared" si="433"/>
        <v>5.1243158490579077</v>
      </c>
      <c r="AA82" s="23">
        <f t="shared" ref="AA82:AB82" si="434">+(AA80/AA9)*100</f>
        <v>2.6892684811554641</v>
      </c>
      <c r="AB82" s="23">
        <f t="shared" si="434"/>
        <v>0.64260491299564337</v>
      </c>
      <c r="AC82" s="23">
        <f t="shared" ref="AC82:AD82" si="435">+(AC80/AC9)*100</f>
        <v>2.761244643260941</v>
      </c>
      <c r="AD82" s="23">
        <f t="shared" si="435"/>
        <v>12.690258114827435</v>
      </c>
      <c r="AE82" s="23">
        <f t="shared" ref="AE82:AF82" si="436">+(AE80/AE9)*100</f>
        <v>15.695413084626288</v>
      </c>
      <c r="AF82" s="23">
        <f t="shared" si="436"/>
        <v>17.496971593680286</v>
      </c>
      <c r="AG82" s="23">
        <v>6.7004832362594193</v>
      </c>
      <c r="AH82" s="116">
        <v>9.0551371146356736</v>
      </c>
      <c r="AI82" s="116">
        <v>4.1017478943594305</v>
      </c>
      <c r="AJ82" s="116">
        <v>4.539304776501516</v>
      </c>
      <c r="AK82" s="116">
        <v>10.615434387602063</v>
      </c>
      <c r="AL82" s="116">
        <v>20.11035436861712</v>
      </c>
      <c r="AM82" s="116">
        <v>5.758976604852597</v>
      </c>
      <c r="AN82" s="116">
        <v>6.8002782696903061</v>
      </c>
      <c r="AO82" s="116">
        <v>11.918374556396893</v>
      </c>
      <c r="AP82" s="116">
        <v>4.4458556707077088</v>
      </c>
      <c r="AQ82" s="116">
        <v>54.018792758631797</v>
      </c>
      <c r="AR82" s="116">
        <v>6.572594760025412</v>
      </c>
      <c r="AS82" s="116">
        <v>18.44501228212247</v>
      </c>
      <c r="AT82" s="116">
        <v>5.9969999924532527</v>
      </c>
      <c r="AU82" s="116">
        <v>12.895788076297368</v>
      </c>
      <c r="AV82" s="116">
        <v>9.142285570731822</v>
      </c>
      <c r="AW82" s="116">
        <v>4.7535861442900611</v>
      </c>
      <c r="AX82" s="116">
        <v>3.911878519221621</v>
      </c>
      <c r="AY82" s="116">
        <v>19.421186523561751</v>
      </c>
      <c r="AZ82" s="116">
        <v>69.438336076203342</v>
      </c>
      <c r="BA82" s="116">
        <v>10.301553376721225</v>
      </c>
      <c r="BB82" s="116">
        <v>5.5768509551286236</v>
      </c>
      <c r="BC82" s="116">
        <v>2.8380986073583423</v>
      </c>
      <c r="BD82" s="116">
        <v>13.480671526672126</v>
      </c>
      <c r="BE82" s="116">
        <v>4.4584876415898478</v>
      </c>
      <c r="BF82" s="116">
        <v>9.9694323585137141</v>
      </c>
      <c r="BG82" s="116">
        <v>2.4587123143275513</v>
      </c>
      <c r="BH82" s="116">
        <v>5.5275635640239065</v>
      </c>
      <c r="BI82" s="116">
        <v>5.7352275162907906</v>
      </c>
      <c r="BJ82" s="116">
        <v>2.9060333840705694</v>
      </c>
      <c r="BK82" s="116">
        <v>1.7968806695759991</v>
      </c>
      <c r="BL82" s="116">
        <v>8.6720738328362845</v>
      </c>
      <c r="BM82" s="116">
        <v>0</v>
      </c>
      <c r="BN82" s="116">
        <v>11.302527360506797</v>
      </c>
      <c r="BO82" s="116">
        <v>4.1468313417223674</v>
      </c>
      <c r="BP82" s="116">
        <v>3.5939706094339199</v>
      </c>
      <c r="BQ82" s="116">
        <v>32.231906274830941</v>
      </c>
      <c r="BR82" s="116">
        <v>5.1485313634323902</v>
      </c>
      <c r="BS82" s="116"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  <c r="CQ82" s="116">
        <v>5.0146845059070566</v>
      </c>
      <c r="CR82" s="116">
        <v>7.3909809235079864</v>
      </c>
      <c r="CS82" s="116">
        <v>0</v>
      </c>
      <c r="CT82" s="116">
        <v>22.419638982821567</v>
      </c>
    </row>
    <row r="83" spans="2:98" x14ac:dyDescent="0.25">
      <c r="B83" s="185"/>
      <c r="C83" s="34" t="s">
        <v>1</v>
      </c>
      <c r="D83" s="23">
        <f t="shared" ref="D83:P83" si="437">+(D80/D124)*100</f>
        <v>0.34014368683265395</v>
      </c>
      <c r="E83" s="23">
        <f t="shared" si="437"/>
        <v>0.33275456530664799</v>
      </c>
      <c r="F83" s="23">
        <f t="shared" si="437"/>
        <v>0.31949249789746559</v>
      </c>
      <c r="G83" s="23">
        <f t="shared" si="437"/>
        <v>0.30224275567407466</v>
      </c>
      <c r="H83" s="23">
        <f t="shared" si="437"/>
        <v>0.21021261486584078</v>
      </c>
      <c r="I83" s="23">
        <f t="shared" si="437"/>
        <v>0.39990329551021159</v>
      </c>
      <c r="J83" s="23">
        <f t="shared" si="437"/>
        <v>0.43407275364033721</v>
      </c>
      <c r="K83" s="23">
        <f t="shared" si="437"/>
        <v>0.38172582126934751</v>
      </c>
      <c r="L83" s="23">
        <f t="shared" si="437"/>
        <v>0.26577635950244438</v>
      </c>
      <c r="M83" s="23">
        <f t="shared" si="437"/>
        <v>0.18833218686948294</v>
      </c>
      <c r="N83" s="23">
        <f t="shared" si="437"/>
        <v>0.36999368255115372</v>
      </c>
      <c r="O83" s="23">
        <f t="shared" si="437"/>
        <v>0.36712068887546873</v>
      </c>
      <c r="P83" s="23">
        <f t="shared" si="437"/>
        <v>0.5814174763991985</v>
      </c>
      <c r="Q83" s="23">
        <f t="shared" ref="Q83" si="438">+(Q80/Q48)*100</f>
        <v>0.45486416036192423</v>
      </c>
      <c r="R83" s="23">
        <f t="shared" ref="R83" si="439">+(R80/R48)*100</f>
        <v>0.4022106811901161</v>
      </c>
      <c r="S83" s="88">
        <f t="shared" ref="S83" si="440">+(S80/S48)*100</f>
        <v>0.28660658610818451</v>
      </c>
      <c r="T83" s="23">
        <f t="shared" ref="T83:U83" si="441">+(T80/T48)*100</f>
        <v>4.0016137103147768E-3</v>
      </c>
      <c r="U83" s="23">
        <f t="shared" si="441"/>
        <v>0.13178054388827315</v>
      </c>
      <c r="V83" s="23">
        <f t="shared" ref="V83" si="442">+(V80/V48)*100</f>
        <v>1.5379581701341965E-2</v>
      </c>
      <c r="W83" s="23">
        <f t="shared" ref="W83:X83" si="443">+(W80/W48)*100</f>
        <v>2.983973437873131E-3</v>
      </c>
      <c r="X83" s="23">
        <f t="shared" si="443"/>
        <v>0.1671912582209511</v>
      </c>
      <c r="Y83" s="23">
        <f t="shared" ref="Y83:Z83" si="444">+(Y80/Y48)*100</f>
        <v>5.7832525128708075E-3</v>
      </c>
      <c r="Z83" s="23">
        <f t="shared" si="444"/>
        <v>3.7754371276165449E-3</v>
      </c>
      <c r="AA83" s="23">
        <f t="shared" ref="AA83:AB83" si="445">+(AA80/AA48)*100</f>
        <v>3.8157356774558893E-3</v>
      </c>
      <c r="AB83" s="23">
        <f t="shared" si="445"/>
        <v>1.6123751340962442E-3</v>
      </c>
      <c r="AC83" s="23">
        <f t="shared" ref="AC83:AD83" si="446">+(AC80/AC48)*100</f>
        <v>6.162696208344939E-3</v>
      </c>
      <c r="AD83" s="23">
        <f t="shared" si="446"/>
        <v>1.8656200280739263E-2</v>
      </c>
      <c r="AE83" s="23">
        <f t="shared" ref="AE83:AF83" si="447">+(AE80/AE48)*100</f>
        <v>1.0353601769745265E-2</v>
      </c>
      <c r="AF83" s="23">
        <f t="shared" si="447"/>
        <v>0.36201946996954126</v>
      </c>
      <c r="AG83" s="23">
        <v>3.3976454630125037E-3</v>
      </c>
      <c r="AH83" s="116">
        <v>9.4269003179385767E-3</v>
      </c>
      <c r="AI83" s="116">
        <v>1.0014612296657122E-2</v>
      </c>
      <c r="AJ83" s="116">
        <v>9.3816536492455326E-3</v>
      </c>
      <c r="AK83" s="116">
        <v>1.7540165988184492E-2</v>
      </c>
      <c r="AL83" s="116">
        <v>1.2497659561456079E-2</v>
      </c>
      <c r="AM83" s="116">
        <v>3.413494747117891E-3</v>
      </c>
      <c r="AN83" s="116">
        <v>7.9926626796116024E-3</v>
      </c>
      <c r="AO83" s="116">
        <v>3.4943208222743119E-2</v>
      </c>
      <c r="AP83" s="116">
        <v>9.3522947438488685E-3</v>
      </c>
      <c r="AQ83" s="116">
        <v>0.30212521605807208</v>
      </c>
      <c r="AR83" s="116">
        <v>1.2952637805653392E-2</v>
      </c>
      <c r="AS83" s="116">
        <v>0.42792068400017225</v>
      </c>
      <c r="AT83" s="116">
        <v>3.2140958965919324E-3</v>
      </c>
      <c r="AU83" s="116">
        <v>1.3020507899717367E-2</v>
      </c>
      <c r="AV83" s="116">
        <v>2.6997446948218602E-2</v>
      </c>
      <c r="AW83" s="116">
        <v>9.3770231823680841E-3</v>
      </c>
      <c r="AX83" s="116">
        <v>7.0624647998902565E-3</v>
      </c>
      <c r="AY83" s="116">
        <v>1.2884770658222716E-2</v>
      </c>
      <c r="AZ83" s="116">
        <v>8.5689645286521093E-2</v>
      </c>
      <c r="BA83" s="116">
        <v>1.2905588881856207E-2</v>
      </c>
      <c r="BB83" s="116">
        <v>2.0153973754676976E-2</v>
      </c>
      <c r="BC83" s="116">
        <v>8.804420516247748E-3</v>
      </c>
      <c r="BD83" s="116">
        <v>3.9706030108958561E-2</v>
      </c>
      <c r="BE83" s="116">
        <v>1.2151167905081759E-2</v>
      </c>
      <c r="BF83" s="116">
        <v>0.24082481516179399</v>
      </c>
      <c r="BG83" s="116">
        <v>1.4784187049102877E-2</v>
      </c>
      <c r="BH83" s="116">
        <v>1.1522032661340461E-2</v>
      </c>
      <c r="BI83" s="116">
        <v>1.9448823775662396E-2</v>
      </c>
      <c r="BJ83" s="116">
        <v>8.6504085727403222E-3</v>
      </c>
      <c r="BK83" s="116">
        <v>5.4100449461907934E-3</v>
      </c>
      <c r="BL83" s="116">
        <v>1.4949033361222282E-2</v>
      </c>
      <c r="BM83" s="116">
        <v>0</v>
      </c>
      <c r="BN83" s="116">
        <v>2.4032528887681256E-2</v>
      </c>
      <c r="BO83" s="116">
        <v>1.9262777366262345E-2</v>
      </c>
      <c r="BP83" s="116">
        <v>8.3751136891487329E-3</v>
      </c>
      <c r="BQ83" s="116">
        <v>0.1503219454139956</v>
      </c>
      <c r="BR83" s="116">
        <v>1.62738073481823E-2</v>
      </c>
      <c r="BS83" s="116">
        <v>0.29303070307152912</v>
      </c>
      <c r="BT83" s="116">
        <v>0</v>
      </c>
      <c r="BU83" s="116">
        <v>4.3746360481865629E-2</v>
      </c>
      <c r="BV83" s="116">
        <v>1.8313976385910556E-2</v>
      </c>
      <c r="BW83" s="116">
        <v>7.9906300422091566E-3</v>
      </c>
      <c r="BX83" s="116">
        <v>6.4108001388192004E-3</v>
      </c>
      <c r="BY83" s="116">
        <v>1.0871803144228157E-2</v>
      </c>
      <c r="BZ83" s="116">
        <v>0</v>
      </c>
      <c r="CA83" s="116">
        <v>4.6480402333205266E-2</v>
      </c>
      <c r="CB83" s="116">
        <v>2.3695199736793095E-2</v>
      </c>
      <c r="CC83" s="116">
        <v>7.427967151053331E-3</v>
      </c>
      <c r="CD83" s="116">
        <v>7.6829720581825791E-3</v>
      </c>
      <c r="CE83" s="116">
        <v>1.6522958936062725E-2</v>
      </c>
      <c r="CF83" s="116">
        <v>0.19033728743452252</v>
      </c>
      <c r="CG83" s="116">
        <v>0</v>
      </c>
      <c r="CH83" s="116">
        <v>4.0595737485141052E-2</v>
      </c>
      <c r="CI83" s="116">
        <v>2.1003120707723456E-2</v>
      </c>
      <c r="CJ83" s="116">
        <v>6.7511805227923778E-3</v>
      </c>
      <c r="CK83" s="116">
        <v>7.2612999205708129E-3</v>
      </c>
      <c r="CL83" s="116">
        <v>0.25617784045948</v>
      </c>
      <c r="CM83" s="116">
        <v>0</v>
      </c>
      <c r="CN83" s="116">
        <v>5.198312458069012E-2</v>
      </c>
      <c r="CO83" s="116">
        <v>2.6122116821594293E-2</v>
      </c>
      <c r="CP83" s="116">
        <v>7.6282974878626756E-3</v>
      </c>
      <c r="CQ83" s="116">
        <v>2.5972501691669935E-2</v>
      </c>
      <c r="CR83" s="116">
        <v>1.0451700147576915E-2</v>
      </c>
      <c r="CS83" s="116">
        <v>0</v>
      </c>
      <c r="CT83" s="116">
        <v>5.2435986632784926E-2</v>
      </c>
    </row>
    <row r="84" spans="2:98" x14ac:dyDescent="0.25">
      <c r="B84" s="185"/>
      <c r="C84" s="48" t="s">
        <v>124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168.64072382830821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  <c r="CQ84" s="31">
        <v>0</v>
      </c>
      <c r="CR84" s="31">
        <v>5.196309212614814</v>
      </c>
      <c r="CS84" s="31">
        <v>0</v>
      </c>
      <c r="CT84" s="31">
        <v>28.201254004132547</v>
      </c>
    </row>
    <row r="85" spans="2:98" x14ac:dyDescent="0.25">
      <c r="B85" s="185"/>
      <c r="C85" s="34" t="s">
        <v>14</v>
      </c>
      <c r="D85" s="23">
        <f>+(D84/D51)*100</f>
        <v>16.270651521542099</v>
      </c>
      <c r="E85" s="23">
        <f t="shared" ref="E85:Q85" si="448">+(E84/E51)*100</f>
        <v>16.744890532590713</v>
      </c>
      <c r="F85" s="23">
        <f t="shared" si="448"/>
        <v>16.628037964959859</v>
      </c>
      <c r="G85" s="23">
        <f t="shared" si="448"/>
        <v>18.68770142155671</v>
      </c>
      <c r="H85" s="23">
        <f t="shared" si="448"/>
        <v>17.266218516202276</v>
      </c>
      <c r="I85" s="23">
        <f t="shared" si="448"/>
        <v>25.033611965050838</v>
      </c>
      <c r="J85" s="23">
        <f t="shared" si="448"/>
        <v>33.489089937422072</v>
      </c>
      <c r="K85" s="23">
        <f t="shared" si="448"/>
        <v>34.399984130168129</v>
      </c>
      <c r="L85" s="23">
        <f t="shared" si="448"/>
        <v>25.920984188408681</v>
      </c>
      <c r="M85" s="23">
        <f t="shared" si="448"/>
        <v>23.248480669403225</v>
      </c>
      <c r="N85" s="23">
        <f t="shared" si="448"/>
        <v>38.180000213766121</v>
      </c>
      <c r="O85" s="23">
        <f t="shared" si="448"/>
        <v>32.686013596049072</v>
      </c>
      <c r="P85" s="23">
        <f t="shared" si="448"/>
        <v>38.314295547147523</v>
      </c>
      <c r="Q85" s="23">
        <f t="shared" si="448"/>
        <v>32.253638482373667</v>
      </c>
      <c r="R85" s="23">
        <f t="shared" ref="R85" si="449">+(R84/R51)*100</f>
        <v>28.580815421770961</v>
      </c>
      <c r="S85" s="88">
        <f t="shared" ref="S85" si="450">+(S84/S51)*100</f>
        <v>18.956918124806986</v>
      </c>
      <c r="T85" s="23">
        <f t="shared" ref="T85:U85" si="451">+(T84/T51)*100</f>
        <v>6.0943062907938179</v>
      </c>
      <c r="U85" s="23">
        <f t="shared" si="451"/>
        <v>82.092938320883718</v>
      </c>
      <c r="V85" s="23">
        <f t="shared" ref="V85" si="452">+(V84/V51)*100</f>
        <v>6.5241178282668528</v>
      </c>
      <c r="W85" s="23">
        <f t="shared" ref="W85:X85" si="453">+(W84/W51)*100</f>
        <v>2.3372230460236443</v>
      </c>
      <c r="X85" s="23">
        <f t="shared" si="453"/>
        <v>58.306291604812365</v>
      </c>
      <c r="Y85" s="23">
        <f t="shared" ref="Y85:Z85" si="454">+(Y84/Y51)*100</f>
        <v>16.521901857144016</v>
      </c>
      <c r="Z85" s="23">
        <f t="shared" si="454"/>
        <v>6.0974859307844556</v>
      </c>
      <c r="AA85" s="23">
        <f t="shared" ref="AA85:AB85" si="455">+(AA84/AA51)*100</f>
        <v>0.56988127557520929</v>
      </c>
      <c r="AB85" s="23">
        <f t="shared" si="455"/>
        <v>0.70986516586411519</v>
      </c>
      <c r="AC85" s="23">
        <f t="shared" ref="AC85:AD85" si="456">+(AC84/AC51)*100</f>
        <v>3.0969836810412339</v>
      </c>
      <c r="AD85" s="23">
        <f t="shared" si="456"/>
        <v>13.100101384709903</v>
      </c>
      <c r="AE85" s="23">
        <f t="shared" ref="AE85:AF85" si="457">+(AE84/AE51)*100</f>
        <v>23.381564325415891</v>
      </c>
      <c r="AF85" s="23">
        <f t="shared" si="457"/>
        <v>19.25359484073763</v>
      </c>
      <c r="AG85" s="23">
        <v>7.0507317644936149</v>
      </c>
      <c r="AH85" s="116">
        <v>5.5003938627381705</v>
      </c>
      <c r="AI85" s="116">
        <v>4.4235774128611034</v>
      </c>
      <c r="AJ85" s="116">
        <v>5.0474487297439659</v>
      </c>
      <c r="AK85" s="116">
        <v>12.228025094698429</v>
      </c>
      <c r="AL85" s="116">
        <v>33.524892572615599</v>
      </c>
      <c r="AM85" s="116">
        <v>6.1223351467104727</v>
      </c>
      <c r="AN85" s="116">
        <v>3.2570825967713066</v>
      </c>
      <c r="AO85" s="116">
        <v>13.613099326102763</v>
      </c>
      <c r="AP85" s="116">
        <v>4.9341479726725641</v>
      </c>
      <c r="AQ85" s="116">
        <v>65.50426413175974</v>
      </c>
      <c r="AR85" s="116">
        <v>31.969162261058624</v>
      </c>
      <c r="AS85" s="116">
        <v>22.665806667363871</v>
      </c>
      <c r="AT85" s="116">
        <v>6.3920452465089612</v>
      </c>
      <c r="AU85" s="116">
        <v>3.753843510992279</v>
      </c>
      <c r="AV85" s="116">
        <v>10.42233688066014</v>
      </c>
      <c r="AW85" s="116">
        <v>5.6814662923383015</v>
      </c>
      <c r="AX85" s="116">
        <v>4.4179160062115317</v>
      </c>
      <c r="AY85" s="116">
        <v>24.698240755589126</v>
      </c>
      <c r="AZ85" s="116">
        <v>71.403591363133501</v>
      </c>
      <c r="BA85" s="116">
        <v>3.2077116612415719</v>
      </c>
      <c r="BB85" s="116">
        <v>7.0513264591675462</v>
      </c>
      <c r="BC85" s="116">
        <v>4.91984620701556</v>
      </c>
      <c r="BD85" s="116">
        <v>14.626859328475399</v>
      </c>
      <c r="BE85" s="116">
        <v>19.675889516221424</v>
      </c>
      <c r="BF85" s="116">
        <v>12.157106527822197</v>
      </c>
      <c r="BG85" s="116">
        <v>2.4723775103181058</v>
      </c>
      <c r="BH85" s="116">
        <v>2.8169221101110145</v>
      </c>
      <c r="BI85" s="116">
        <v>6.1993918019333485</v>
      </c>
      <c r="BJ85" s="116">
        <v>4.396733790666965</v>
      </c>
      <c r="BK85" s="116">
        <v>1.9702747499452704</v>
      </c>
      <c r="BL85" s="116">
        <v>12.585426440509059</v>
      </c>
      <c r="BM85" s="116">
        <v>0</v>
      </c>
      <c r="BN85" s="116">
        <v>13.602834608141867</v>
      </c>
      <c r="BO85" s="116">
        <v>5.1048209368034421</v>
      </c>
      <c r="BP85" s="116">
        <v>4.2979439408812476</v>
      </c>
      <c r="BQ85" s="116">
        <v>34.186862572987479</v>
      </c>
      <c r="BR85" s="116">
        <v>9.0777864234243886</v>
      </c>
      <c r="BS85" s="116"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  <c r="CQ85" s="116">
        <v>0</v>
      </c>
      <c r="CR85" s="116">
        <v>20.900903980849371</v>
      </c>
      <c r="CS85" s="116">
        <v>0</v>
      </c>
      <c r="CT85" s="116">
        <v>21.436152297051294</v>
      </c>
    </row>
    <row r="86" spans="2:98" x14ac:dyDescent="0.25">
      <c r="B86" s="185"/>
      <c r="C86" s="34" t="s">
        <v>9</v>
      </c>
      <c r="D86" s="23">
        <f t="shared" ref="D86:Q86" si="458">+(D84/D9)*100</f>
        <v>13.283844270695486</v>
      </c>
      <c r="E86" s="23">
        <f t="shared" si="458"/>
        <v>13.534715288620374</v>
      </c>
      <c r="F86" s="23">
        <f t="shared" si="458"/>
        <v>14.269538825494301</v>
      </c>
      <c r="G86" s="23">
        <f t="shared" si="458"/>
        <v>16.293119429481159</v>
      </c>
      <c r="H86" s="23">
        <f t="shared" si="458"/>
        <v>15.019411886779865</v>
      </c>
      <c r="I86" s="23">
        <f t="shared" si="458"/>
        <v>21.531489125101153</v>
      </c>
      <c r="J86" s="23">
        <f t="shared" si="458"/>
        <v>29.005082792100534</v>
      </c>
      <c r="K86" s="23">
        <f t="shared" si="458"/>
        <v>30.010670127703893</v>
      </c>
      <c r="L86" s="23">
        <f t="shared" si="458"/>
        <v>22.303876267263043</v>
      </c>
      <c r="M86" s="23">
        <f t="shared" si="458"/>
        <v>19.727394894699479</v>
      </c>
      <c r="N86" s="23">
        <f t="shared" si="458"/>
        <v>32.508117615203638</v>
      </c>
      <c r="O86" s="23">
        <f t="shared" si="458"/>
        <v>28.11083810392595</v>
      </c>
      <c r="P86" s="23">
        <f t="shared" si="458"/>
        <v>32.907727789476809</v>
      </c>
      <c r="Q86" s="23">
        <f t="shared" si="458"/>
        <v>26.311193036448412</v>
      </c>
      <c r="R86" s="23">
        <f t="shared" ref="R86" si="459">+(R84/R9)*100</f>
        <v>25.283202155422714</v>
      </c>
      <c r="S86" s="88">
        <f t="shared" ref="S86" si="460">+(S84/S9)*100</f>
        <v>15.429999792032756</v>
      </c>
      <c r="T86" s="23">
        <f t="shared" ref="T86:U86" si="461">+(T84/T9)*100</f>
        <v>5.8577981397681445</v>
      </c>
      <c r="U86" s="23">
        <f t="shared" si="461"/>
        <v>75.57311668599958</v>
      </c>
      <c r="V86" s="23">
        <f t="shared" ref="V86" si="462">+(V84/V9)*100</f>
        <v>5.9388544350479</v>
      </c>
      <c r="W86" s="23">
        <f t="shared" ref="W86:X86" si="463">+(W84/W9)*100</f>
        <v>2.0020053631897756</v>
      </c>
      <c r="X86" s="23">
        <f t="shared" si="463"/>
        <v>53.671858265672491</v>
      </c>
      <c r="Y86" s="23">
        <f t="shared" ref="Y86:Z86" si="464">+(Y84/Y9)*100</f>
        <v>11.310315032951141</v>
      </c>
      <c r="Z86" s="23">
        <f t="shared" si="464"/>
        <v>5.1243158490579077</v>
      </c>
      <c r="AA86" s="23">
        <f t="shared" ref="AA86:AB86" si="465">+(AA84/AA9)*100</f>
        <v>0.5088902357383851</v>
      </c>
      <c r="AB86" s="23">
        <f t="shared" si="465"/>
        <v>0.64260491299564337</v>
      </c>
      <c r="AC86" s="23">
        <f t="shared" ref="AC86:AD86" si="466">+(AC84/AC9)*100</f>
        <v>2.761244643260941</v>
      </c>
      <c r="AD86" s="23">
        <f t="shared" si="466"/>
        <v>12.690258114827429</v>
      </c>
      <c r="AE86" s="23">
        <f t="shared" ref="AE86:AF86" si="467">+(AE84/AE9)*100</f>
        <v>15.695413084626288</v>
      </c>
      <c r="AF86" s="23">
        <f t="shared" si="467"/>
        <v>17.195916592899419</v>
      </c>
      <c r="AG86" s="23">
        <v>6.7004832362594193</v>
      </c>
      <c r="AH86" s="116">
        <v>4.6965332113391991</v>
      </c>
      <c r="AI86" s="116">
        <v>4.1017478943594305</v>
      </c>
      <c r="AJ86" s="116">
        <v>4.539304776501516</v>
      </c>
      <c r="AK86" s="116">
        <v>10.615434387602063</v>
      </c>
      <c r="AL86" s="116">
        <v>20.11035436861712</v>
      </c>
      <c r="AM86" s="116">
        <v>5.758976604852597</v>
      </c>
      <c r="AN86" s="116">
        <v>2.8756752330653623</v>
      </c>
      <c r="AO86" s="116">
        <v>11.918374556396893</v>
      </c>
      <c r="AP86" s="116">
        <v>4.4458556707077088</v>
      </c>
      <c r="AQ86" s="116">
        <v>54.018792758631797</v>
      </c>
      <c r="AR86" s="116">
        <v>6.572594760025412</v>
      </c>
      <c r="AS86" s="116">
        <v>18.050599258868353</v>
      </c>
      <c r="AT86" s="116">
        <v>5.9969999924532527</v>
      </c>
      <c r="AU86" s="116">
        <v>3.1852017845664262</v>
      </c>
      <c r="AV86" s="116">
        <v>9.142285570731822</v>
      </c>
      <c r="AW86" s="116">
        <v>4.7535861442900611</v>
      </c>
      <c r="AX86" s="116">
        <v>3.911878519221621</v>
      </c>
      <c r="AY86" s="116">
        <v>19.421186523561751</v>
      </c>
      <c r="AZ86" s="116">
        <v>69.438336076203342</v>
      </c>
      <c r="BA86" s="116">
        <v>2.5943760450594349</v>
      </c>
      <c r="BB86" s="116">
        <v>5.5768509551286236</v>
      </c>
      <c r="BC86" s="116">
        <v>2.8380986073583423</v>
      </c>
      <c r="BD86" s="116">
        <v>13.480671526672126</v>
      </c>
      <c r="BE86" s="116">
        <v>4.4584876415898478</v>
      </c>
      <c r="BF86" s="116">
        <v>9.163850061759037</v>
      </c>
      <c r="BG86" s="116">
        <v>2.4587123143275513</v>
      </c>
      <c r="BH86" s="116">
        <v>1.1589688730574264</v>
      </c>
      <c r="BI86" s="116">
        <v>5.7352275162907906</v>
      </c>
      <c r="BJ86" s="116">
        <v>2.9060333840705694</v>
      </c>
      <c r="BK86" s="116">
        <v>1.7968806695759991</v>
      </c>
      <c r="BL86" s="116">
        <v>6.8460080794481399</v>
      </c>
      <c r="BM86" s="116">
        <v>0</v>
      </c>
      <c r="BN86" s="116">
        <v>7.0913206302729916</v>
      </c>
      <c r="BO86" s="116">
        <v>4.1468313417223674</v>
      </c>
      <c r="BP86" s="116">
        <v>3.5939706094339199</v>
      </c>
      <c r="BQ86" s="116">
        <v>32.231906274830941</v>
      </c>
      <c r="BR86" s="116">
        <v>3.6792847692113417</v>
      </c>
      <c r="BS86" s="116"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  <c r="CQ86" s="116">
        <v>0</v>
      </c>
      <c r="CR86" s="116">
        <v>7.3909809235079864</v>
      </c>
      <c r="CS86" s="116">
        <v>0</v>
      </c>
      <c r="CT86" s="116">
        <v>20.016924540430214</v>
      </c>
    </row>
    <row r="87" spans="2:98" x14ac:dyDescent="0.25">
      <c r="B87" s="185"/>
      <c r="C87" s="34" t="s">
        <v>10</v>
      </c>
      <c r="D87" s="23">
        <f t="shared" ref="D87:P87" si="468">+(D84/D124)*100</f>
        <v>0.34014368683265395</v>
      </c>
      <c r="E87" s="23">
        <f t="shared" si="468"/>
        <v>0.33275456530664799</v>
      </c>
      <c r="F87" s="23">
        <f t="shared" si="468"/>
        <v>0.31949249789746564</v>
      </c>
      <c r="G87" s="23">
        <f t="shared" si="468"/>
        <v>0.30224275567407471</v>
      </c>
      <c r="H87" s="23">
        <f t="shared" si="468"/>
        <v>0.20839310840112066</v>
      </c>
      <c r="I87" s="23">
        <f t="shared" si="468"/>
        <v>0.39680963437661076</v>
      </c>
      <c r="J87" s="23">
        <f t="shared" si="468"/>
        <v>0.43227065933775355</v>
      </c>
      <c r="K87" s="23">
        <f t="shared" si="468"/>
        <v>0.38032726970790426</v>
      </c>
      <c r="L87" s="23">
        <f t="shared" si="468"/>
        <v>0.2644735202959354</v>
      </c>
      <c r="M87" s="23">
        <f t="shared" si="468"/>
        <v>0.18769232036583205</v>
      </c>
      <c r="N87" s="23">
        <f t="shared" si="468"/>
        <v>0.36933934391911238</v>
      </c>
      <c r="O87" s="23">
        <f t="shared" si="468"/>
        <v>0.36690122839125694</v>
      </c>
      <c r="P87" s="23">
        <f t="shared" si="468"/>
        <v>0.58121628115579593</v>
      </c>
      <c r="Q87" s="23">
        <f t="shared" ref="Q87" si="469">+(Q84/Q48)*100</f>
        <v>0.45486416036192423</v>
      </c>
      <c r="R87" s="23">
        <f t="shared" ref="R87" si="470">+(R84/R48)*100</f>
        <v>0.40221068119011644</v>
      </c>
      <c r="S87" s="88">
        <f t="shared" ref="S87" si="471">+(S84/S48)*100</f>
        <v>0.28272716261593778</v>
      </c>
      <c r="T87" s="23">
        <f t="shared" ref="T87:U87" si="472">+(T84/T48)*100</f>
        <v>4.0016137103147768E-3</v>
      </c>
      <c r="U87" s="23">
        <f t="shared" si="472"/>
        <v>0.13178054388827315</v>
      </c>
      <c r="V87" s="23">
        <f t="shared" ref="V87" si="473">+(V84/V48)*100</f>
        <v>1.5379581701341962E-2</v>
      </c>
      <c r="W87" s="23">
        <f t="shared" ref="W87:X87" si="474">+(W84/W48)*100</f>
        <v>2.983973437873131E-3</v>
      </c>
      <c r="X87" s="23">
        <f t="shared" si="474"/>
        <v>0.1671912582209511</v>
      </c>
      <c r="Y87" s="23">
        <f t="shared" ref="Y87:Z87" si="475">+(Y84/Y48)*100</f>
        <v>5.7832525128708075E-3</v>
      </c>
      <c r="Z87" s="23">
        <f t="shared" si="475"/>
        <v>3.7754371276165449E-3</v>
      </c>
      <c r="AA87" s="23">
        <f t="shared" ref="AA87:AB87" si="476">+(AA84/AA48)*100</f>
        <v>7.220516069788575E-4</v>
      </c>
      <c r="AB87" s="23">
        <f t="shared" si="476"/>
        <v>1.6123751340962442E-3</v>
      </c>
      <c r="AC87" s="23">
        <f t="shared" ref="AC87:AD87" si="477">+(AC84/AC48)*100</f>
        <v>6.162696208344939E-3</v>
      </c>
      <c r="AD87" s="23">
        <f t="shared" si="477"/>
        <v>1.8656200280739256E-2</v>
      </c>
      <c r="AE87" s="23">
        <f t="shared" ref="AE87:AF87" si="478">+(AE84/AE48)*100</f>
        <v>1.0353601769745265E-2</v>
      </c>
      <c r="AF87" s="23">
        <f t="shared" si="478"/>
        <v>0.35579051936338413</v>
      </c>
      <c r="AG87" s="23">
        <v>3.3976454630125037E-3</v>
      </c>
      <c r="AH87" s="116">
        <v>4.8893517417448731E-3</v>
      </c>
      <c r="AI87" s="116">
        <v>1.0014612296657122E-2</v>
      </c>
      <c r="AJ87" s="116">
        <v>9.3816536492455326E-3</v>
      </c>
      <c r="AK87" s="116">
        <v>1.7540165988184492E-2</v>
      </c>
      <c r="AL87" s="116">
        <v>1.2497659561456079E-2</v>
      </c>
      <c r="AM87" s="116">
        <v>3.413494747117891E-3</v>
      </c>
      <c r="AN87" s="116">
        <v>3.3799061159671714E-3</v>
      </c>
      <c r="AO87" s="116">
        <v>3.4943208222743119E-2</v>
      </c>
      <c r="AP87" s="116">
        <v>9.3522947438488685E-3</v>
      </c>
      <c r="AQ87" s="116">
        <v>0.30212521605807208</v>
      </c>
      <c r="AR87" s="116">
        <v>1.2952637805653392E-2</v>
      </c>
      <c r="AS87" s="116">
        <v>0.4187703788603343</v>
      </c>
      <c r="AT87" s="116">
        <v>3.2140958965919324E-3</v>
      </c>
      <c r="AU87" s="116">
        <v>3.2160070212667998E-3</v>
      </c>
      <c r="AV87" s="116">
        <v>2.6997446948218602E-2</v>
      </c>
      <c r="AW87" s="116">
        <v>9.3770231823680841E-3</v>
      </c>
      <c r="AX87" s="116">
        <v>7.0624647998902565E-3</v>
      </c>
      <c r="AY87" s="116">
        <v>1.2884770658222716E-2</v>
      </c>
      <c r="AZ87" s="116">
        <v>8.5689645286521093E-2</v>
      </c>
      <c r="BA87" s="116">
        <v>3.2501846486699222E-3</v>
      </c>
      <c r="BB87" s="116">
        <v>2.0153973754676976E-2</v>
      </c>
      <c r="BC87" s="116">
        <v>8.804420516247748E-3</v>
      </c>
      <c r="BD87" s="116">
        <v>3.9706030108958561E-2</v>
      </c>
      <c r="BE87" s="116">
        <v>1.2151167905081759E-2</v>
      </c>
      <c r="BF87" s="116">
        <v>0.22136491005015713</v>
      </c>
      <c r="BG87" s="116">
        <v>1.4784187049102877E-2</v>
      </c>
      <c r="BH87" s="116">
        <v>2.4158342195749485E-3</v>
      </c>
      <c r="BI87" s="116">
        <v>1.9448823775662396E-2</v>
      </c>
      <c r="BJ87" s="116">
        <v>8.6504085727403222E-3</v>
      </c>
      <c r="BK87" s="116">
        <v>5.4100449461907934E-3</v>
      </c>
      <c r="BL87" s="116">
        <v>1.1801237529062395E-2</v>
      </c>
      <c r="BM87" s="116">
        <v>0</v>
      </c>
      <c r="BN87" s="116">
        <v>1.5078253072346828E-2</v>
      </c>
      <c r="BO87" s="116">
        <v>1.9262777366262345E-2</v>
      </c>
      <c r="BP87" s="116">
        <v>8.3751136891487329E-3</v>
      </c>
      <c r="BQ87" s="116">
        <v>0.1503219454139956</v>
      </c>
      <c r="BR87" s="116">
        <v>1.1629718707458553E-2</v>
      </c>
      <c r="BS87" s="116">
        <v>0.26717834434154569</v>
      </c>
      <c r="BT87" s="116">
        <v>0</v>
      </c>
      <c r="BU87" s="116">
        <v>3.5434627999408677E-2</v>
      </c>
      <c r="BV87" s="116">
        <v>1.8313976385910553E-2</v>
      </c>
      <c r="BW87" s="116">
        <v>7.9906300422091566E-3</v>
      </c>
      <c r="BX87" s="116">
        <v>0</v>
      </c>
      <c r="BY87" s="116">
        <v>1.0871803144228157E-2</v>
      </c>
      <c r="BZ87" s="116">
        <v>0</v>
      </c>
      <c r="CA87" s="116">
        <v>3.8338338939202105E-2</v>
      </c>
      <c r="CB87" s="116">
        <v>2.3695199736793095E-2</v>
      </c>
      <c r="CC87" s="116">
        <v>7.427967151053331E-3</v>
      </c>
      <c r="CD87" s="116">
        <v>0</v>
      </c>
      <c r="CE87" s="116">
        <v>1.6522958936062725E-2</v>
      </c>
      <c r="CF87" s="116">
        <v>0.15959684723614823</v>
      </c>
      <c r="CG87" s="116">
        <v>0</v>
      </c>
      <c r="CH87" s="116">
        <v>3.3419486190304118E-2</v>
      </c>
      <c r="CI87" s="116">
        <v>2.1003120707723453E-2</v>
      </c>
      <c r="CJ87" s="116">
        <v>6.7511805227923778E-3</v>
      </c>
      <c r="CK87" s="116">
        <v>0</v>
      </c>
      <c r="CL87" s="116">
        <v>0.25617784045948</v>
      </c>
      <c r="CM87" s="116">
        <v>0</v>
      </c>
      <c r="CN87" s="116">
        <v>4.4951044803460016E-2</v>
      </c>
      <c r="CO87" s="116">
        <v>2.6122116821594293E-2</v>
      </c>
      <c r="CP87" s="116">
        <v>7.6282974878626756E-3</v>
      </c>
      <c r="CQ87" s="116">
        <v>0</v>
      </c>
      <c r="CR87" s="116">
        <v>1.0451700147576915E-2</v>
      </c>
      <c r="CS87" s="116">
        <v>0</v>
      </c>
      <c r="CT87" s="116">
        <v>4.6816417893066703E-2</v>
      </c>
    </row>
    <row r="88" spans="2:98" x14ac:dyDescent="0.25">
      <c r="B88" s="185"/>
      <c r="C88" s="48" t="s">
        <v>125</v>
      </c>
      <c r="D88" s="31">
        <f t="shared" ref="D88:Q88" si="479">+D80-D84</f>
        <v>0</v>
      </c>
      <c r="E88" s="31">
        <f t="shared" si="479"/>
        <v>0</v>
      </c>
      <c r="F88" s="31">
        <f t="shared" si="479"/>
        <v>0</v>
      </c>
      <c r="G88" s="31">
        <f t="shared" si="479"/>
        <v>0</v>
      </c>
      <c r="H88" s="31">
        <f t="shared" si="479"/>
        <v>0.44791474523325547</v>
      </c>
      <c r="I88" s="31">
        <f t="shared" si="479"/>
        <v>0.69269451000008075</v>
      </c>
      <c r="J88" s="31">
        <f t="shared" si="479"/>
        <v>0.49079778477404545</v>
      </c>
      <c r="K88" s="31">
        <f t="shared" si="479"/>
        <v>0.4730338600635946</v>
      </c>
      <c r="L88" s="31">
        <f t="shared" si="479"/>
        <v>0.43516086286385303</v>
      </c>
      <c r="M88" s="31">
        <f t="shared" si="479"/>
        <v>0.24592057895885944</v>
      </c>
      <c r="N88" s="31">
        <f t="shared" si="479"/>
        <v>0.26229239564855789</v>
      </c>
      <c r="O88" s="31">
        <f t="shared" si="479"/>
        <v>7.9735576045777634E-2</v>
      </c>
      <c r="P88" s="31">
        <f t="shared" si="479"/>
        <v>7.3195779999991828E-2</v>
      </c>
      <c r="Q88" s="31">
        <f t="shared" si="479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  <c r="CQ88" s="131">
        <v>0</v>
      </c>
      <c r="CR88" s="131">
        <v>0</v>
      </c>
      <c r="CS88" s="131">
        <v>0</v>
      </c>
      <c r="CT88" s="131">
        <v>0</v>
      </c>
    </row>
    <row r="89" spans="2:98" x14ac:dyDescent="0.25">
      <c r="B89" s="185"/>
      <c r="C89" s="34" t="s">
        <v>14</v>
      </c>
      <c r="D89" s="23">
        <f t="shared" ref="D89:Q89" si="480">+(D88/D51)*100</f>
        <v>0</v>
      </c>
      <c r="E89" s="23">
        <f t="shared" si="480"/>
        <v>0</v>
      </c>
      <c r="F89" s="23">
        <f t="shared" si="480"/>
        <v>0</v>
      </c>
      <c r="G89" s="23">
        <f t="shared" si="480"/>
        <v>0</v>
      </c>
      <c r="H89" s="23">
        <f t="shared" si="480"/>
        <v>0.15075352756401963</v>
      </c>
      <c r="I89" s="23">
        <f t="shared" si="480"/>
        <v>0.19517044360979216</v>
      </c>
      <c r="J89" s="23">
        <f t="shared" si="480"/>
        <v>0.13961275620094116</v>
      </c>
      <c r="K89" s="23">
        <f t="shared" si="480"/>
        <v>0.12649671835474383</v>
      </c>
      <c r="L89" s="23">
        <f t="shared" si="480"/>
        <v>0.12769094779004625</v>
      </c>
      <c r="M89" s="23">
        <f t="shared" si="480"/>
        <v>7.9256966998605086E-2</v>
      </c>
      <c r="N89" s="23">
        <f t="shared" si="480"/>
        <v>6.7641450938095413E-2</v>
      </c>
      <c r="O89" s="23">
        <f t="shared" si="480"/>
        <v>1.9551006689715558E-2</v>
      </c>
      <c r="P89" s="23">
        <f t="shared" si="480"/>
        <v>1.3262969858784807E-2</v>
      </c>
      <c r="Q89" s="23">
        <f t="shared" si="480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v>0</v>
      </c>
      <c r="AS89" s="116">
        <v>0</v>
      </c>
      <c r="AT89" s="116">
        <v>0</v>
      </c>
      <c r="AU89" s="116">
        <v>0</v>
      </c>
      <c r="AV89" s="116">
        <v>0</v>
      </c>
      <c r="AW89" s="116">
        <v>0</v>
      </c>
      <c r="AX89" s="116">
        <v>0</v>
      </c>
      <c r="AY89" s="116">
        <v>0</v>
      </c>
      <c r="AZ89" s="116">
        <v>0</v>
      </c>
      <c r="BA89" s="116">
        <v>0</v>
      </c>
      <c r="BB89" s="116">
        <v>0</v>
      </c>
      <c r="BC89" s="116">
        <v>0</v>
      </c>
      <c r="BD89" s="116">
        <v>0</v>
      </c>
      <c r="BE89" s="116"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  <c r="CQ89" s="116">
        <v>0</v>
      </c>
      <c r="CR89" s="116">
        <v>0</v>
      </c>
      <c r="CS89" s="116">
        <v>0</v>
      </c>
      <c r="CT89" s="116">
        <v>0</v>
      </c>
    </row>
    <row r="90" spans="2:98" x14ac:dyDescent="0.25">
      <c r="B90" s="185"/>
      <c r="C90" s="34" t="s">
        <v>9</v>
      </c>
      <c r="D90" s="23">
        <f t="shared" ref="D90:Q90" si="481">+(D88/D9)*100</f>
        <v>0</v>
      </c>
      <c r="E90" s="23">
        <f t="shared" si="481"/>
        <v>0</v>
      </c>
      <c r="F90" s="23">
        <f t="shared" si="481"/>
        <v>0</v>
      </c>
      <c r="G90" s="23">
        <f t="shared" si="481"/>
        <v>0</v>
      </c>
      <c r="H90" s="23">
        <f t="shared" si="481"/>
        <v>0.13113637602491388</v>
      </c>
      <c r="I90" s="23">
        <f t="shared" si="481"/>
        <v>0.16786671815446408</v>
      </c>
      <c r="J90" s="23">
        <f t="shared" si="481"/>
        <v>0.12091936687466062</v>
      </c>
      <c r="K90" s="23">
        <f t="shared" si="481"/>
        <v>0.11035619296847421</v>
      </c>
      <c r="L90" s="23">
        <f t="shared" si="481"/>
        <v>0.10987249092309945</v>
      </c>
      <c r="M90" s="23">
        <f t="shared" si="481"/>
        <v>6.7253146920494306E-2</v>
      </c>
      <c r="N90" s="23">
        <f t="shared" si="481"/>
        <v>5.7592881887041002E-2</v>
      </c>
      <c r="O90" s="23">
        <f t="shared" si="481"/>
        <v>1.6814383993580654E-2</v>
      </c>
      <c r="P90" s="23">
        <f t="shared" si="481"/>
        <v>1.1391419196415838E-2</v>
      </c>
      <c r="Q90" s="23">
        <f t="shared" si="481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v>0</v>
      </c>
      <c r="AS90" s="116">
        <v>0</v>
      </c>
      <c r="AT90" s="116">
        <v>0</v>
      </c>
      <c r="AU90" s="116">
        <v>0</v>
      </c>
      <c r="AV90" s="116">
        <v>0</v>
      </c>
      <c r="AW90" s="116">
        <v>0</v>
      </c>
      <c r="AX90" s="116">
        <v>0</v>
      </c>
      <c r="AY90" s="116">
        <v>0</v>
      </c>
      <c r="AZ90" s="116">
        <v>0</v>
      </c>
      <c r="BA90" s="116">
        <v>0</v>
      </c>
      <c r="BB90" s="116">
        <v>0</v>
      </c>
      <c r="BC90" s="116">
        <v>0</v>
      </c>
      <c r="BD90" s="116">
        <v>0</v>
      </c>
      <c r="BE90" s="116"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  <c r="CQ90" s="116">
        <v>0</v>
      </c>
      <c r="CR90" s="116">
        <v>0</v>
      </c>
      <c r="CS90" s="116">
        <v>0</v>
      </c>
      <c r="CT90" s="116">
        <v>0</v>
      </c>
    </row>
    <row r="91" spans="2:98" x14ac:dyDescent="0.25">
      <c r="B91" s="185"/>
      <c r="C91" s="34" t="s">
        <v>10</v>
      </c>
      <c r="D91" s="23">
        <f t="shared" ref="D91:P91" si="482">+(D88/D124)*100</f>
        <v>0</v>
      </c>
      <c r="E91" s="23">
        <f t="shared" si="482"/>
        <v>0</v>
      </c>
      <c r="F91" s="23">
        <f t="shared" si="482"/>
        <v>0</v>
      </c>
      <c r="G91" s="23">
        <f t="shared" si="482"/>
        <v>0</v>
      </c>
      <c r="H91" s="23">
        <f t="shared" si="482"/>
        <v>1.8195064647201083E-3</v>
      </c>
      <c r="I91" s="23">
        <f t="shared" si="482"/>
        <v>3.0936611336008337E-3</v>
      </c>
      <c r="J91" s="23">
        <f t="shared" si="482"/>
        <v>1.8020943025837126E-3</v>
      </c>
      <c r="K91" s="23">
        <f t="shared" si="482"/>
        <v>1.3985515614432444E-3</v>
      </c>
      <c r="L91" s="23">
        <f t="shared" si="482"/>
        <v>1.3028392065089738E-3</v>
      </c>
      <c r="M91" s="23">
        <f t="shared" si="482"/>
        <v>6.3986650365089074E-4</v>
      </c>
      <c r="N91" s="23">
        <f t="shared" si="482"/>
        <v>6.543386320413191E-4</v>
      </c>
      <c r="O91" s="23">
        <f t="shared" si="482"/>
        <v>2.1946048421179733E-4</v>
      </c>
      <c r="P91" s="23">
        <f t="shared" si="482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v>0</v>
      </c>
      <c r="AS91" s="116">
        <v>0</v>
      </c>
      <c r="AT91" s="116">
        <v>0</v>
      </c>
      <c r="AU91" s="116">
        <v>0</v>
      </c>
      <c r="AV91" s="116">
        <v>0</v>
      </c>
      <c r="AW91" s="116">
        <v>0</v>
      </c>
      <c r="AX91" s="116">
        <v>0</v>
      </c>
      <c r="AY91" s="116">
        <v>0</v>
      </c>
      <c r="AZ91" s="116">
        <v>0</v>
      </c>
      <c r="BA91" s="116">
        <v>0</v>
      </c>
      <c r="BB91" s="116">
        <v>0</v>
      </c>
      <c r="BC91" s="116">
        <v>0</v>
      </c>
      <c r="BD91" s="116">
        <v>0</v>
      </c>
      <c r="BE91" s="116"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  <c r="CQ91" s="116">
        <v>0</v>
      </c>
      <c r="CR91" s="116">
        <v>0</v>
      </c>
      <c r="CS91" s="116">
        <v>0</v>
      </c>
      <c r="CT91" s="116">
        <v>0</v>
      </c>
    </row>
    <row r="92" spans="2:98" x14ac:dyDescent="0.25">
      <c r="B92" s="185"/>
      <c r="C92" s="48" t="s">
        <v>120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  <c r="CQ92" s="31">
        <v>12.91284173</v>
      </c>
      <c r="CR92" s="31">
        <v>0</v>
      </c>
      <c r="CS92" s="31">
        <v>0</v>
      </c>
      <c r="CT92" s="31">
        <v>3.38511344</v>
      </c>
    </row>
    <row r="93" spans="2:98" x14ac:dyDescent="0.25">
      <c r="B93" s="185"/>
      <c r="C93" s="34" t="s">
        <v>14</v>
      </c>
      <c r="D93" s="23">
        <f t="shared" ref="D93:R93" si="483">+(D92/D51)*100</f>
        <v>0</v>
      </c>
      <c r="E93" s="23">
        <f t="shared" si="483"/>
        <v>0</v>
      </c>
      <c r="F93" s="23">
        <f t="shared" si="483"/>
        <v>0</v>
      </c>
      <c r="G93" s="23">
        <f t="shared" si="483"/>
        <v>0</v>
      </c>
      <c r="H93" s="23">
        <f t="shared" si="483"/>
        <v>0</v>
      </c>
      <c r="I93" s="23">
        <f t="shared" si="483"/>
        <v>0</v>
      </c>
      <c r="J93" s="23">
        <f t="shared" si="483"/>
        <v>0</v>
      </c>
      <c r="K93" s="23">
        <f t="shared" si="483"/>
        <v>0</v>
      </c>
      <c r="L93" s="23">
        <f t="shared" si="483"/>
        <v>0</v>
      </c>
      <c r="M93" s="23">
        <f t="shared" si="483"/>
        <v>0</v>
      </c>
      <c r="N93" s="23">
        <f t="shared" si="483"/>
        <v>0</v>
      </c>
      <c r="O93" s="23">
        <f t="shared" si="483"/>
        <v>0</v>
      </c>
      <c r="P93" s="23">
        <f t="shared" si="483"/>
        <v>0</v>
      </c>
      <c r="Q93" s="23">
        <f t="shared" si="483"/>
        <v>0</v>
      </c>
      <c r="R93" s="23">
        <f t="shared" si="483"/>
        <v>0</v>
      </c>
      <c r="S93" s="88">
        <f t="shared" ref="S93" si="484">+(S92/S51)*100</f>
        <v>0.26011619411989023</v>
      </c>
      <c r="T93" s="23">
        <f t="shared" ref="T93:U93" si="485">+(T92/T51)*100</f>
        <v>0</v>
      </c>
      <c r="U93" s="23">
        <f t="shared" si="485"/>
        <v>0</v>
      </c>
      <c r="V93" s="23">
        <f t="shared" ref="V93" si="486">+(V92/V51)*100</f>
        <v>0</v>
      </c>
      <c r="W93" s="23">
        <f t="shared" ref="W93:X93" si="487">+(W92/W51)*100</f>
        <v>0</v>
      </c>
      <c r="X93" s="23">
        <f t="shared" si="487"/>
        <v>0</v>
      </c>
      <c r="Y93" s="23">
        <f t="shared" ref="Y93:Z93" si="488">+(Y92/Y51)*100</f>
        <v>0</v>
      </c>
      <c r="Z93" s="23">
        <f t="shared" si="488"/>
        <v>0</v>
      </c>
      <c r="AA93" s="23">
        <f t="shared" ref="AA93:AB93" si="489">+(AA92/AA51)*100</f>
        <v>2.4416989135816434</v>
      </c>
      <c r="AB93" s="23">
        <f t="shared" si="489"/>
        <v>0</v>
      </c>
      <c r="AC93" s="23">
        <f t="shared" ref="AC93:AD93" si="490">+(AC92/AC51)*100</f>
        <v>0</v>
      </c>
      <c r="AD93" s="23">
        <f t="shared" si="490"/>
        <v>0</v>
      </c>
      <c r="AE93" s="23">
        <f t="shared" ref="AE93:AF93" si="491">+(AE92/AE51)*100</f>
        <v>0</v>
      </c>
      <c r="AF93" s="23">
        <f t="shared" si="491"/>
        <v>0.33707950247945084</v>
      </c>
      <c r="AG93" s="23">
        <v>0</v>
      </c>
      <c r="AH93" s="116">
        <v>5.1046244284861491</v>
      </c>
      <c r="AI93" s="116">
        <v>0</v>
      </c>
      <c r="AJ93" s="116">
        <v>0</v>
      </c>
      <c r="AK93" s="116">
        <v>0</v>
      </c>
      <c r="AL93" s="116">
        <v>0</v>
      </c>
      <c r="AM93" s="116">
        <v>0</v>
      </c>
      <c r="AN93" s="116">
        <v>4.445132086838953</v>
      </c>
      <c r="AO93" s="116">
        <v>0</v>
      </c>
      <c r="AP93" s="116">
        <v>0</v>
      </c>
      <c r="AQ93" s="116">
        <v>0</v>
      </c>
      <c r="AR93" s="116">
        <v>0</v>
      </c>
      <c r="AS93" s="116">
        <v>0.49525720470340995</v>
      </c>
      <c r="AT93" s="116">
        <v>0</v>
      </c>
      <c r="AU93" s="116">
        <v>11.444179617055774</v>
      </c>
      <c r="AV93" s="116">
        <v>0</v>
      </c>
      <c r="AW93" s="116">
        <v>0</v>
      </c>
      <c r="AX93" s="116">
        <v>0</v>
      </c>
      <c r="AY93" s="116">
        <v>0</v>
      </c>
      <c r="AZ93" s="116">
        <v>0</v>
      </c>
      <c r="BA93" s="116">
        <v>9.5292286748900565</v>
      </c>
      <c r="BB93" s="116">
        <v>0</v>
      </c>
      <c r="BC93" s="116">
        <v>0</v>
      </c>
      <c r="BD93" s="116">
        <v>0</v>
      </c>
      <c r="BE93" s="116">
        <v>0</v>
      </c>
      <c r="BF93" s="116">
        <v>1.0687156307197794</v>
      </c>
      <c r="BG93" s="116">
        <v>0</v>
      </c>
      <c r="BH93" s="116">
        <v>10.61805132232168</v>
      </c>
      <c r="BI93" s="116">
        <v>0</v>
      </c>
      <c r="BJ93" s="116">
        <v>0</v>
      </c>
      <c r="BK93" s="116">
        <v>0</v>
      </c>
      <c r="BL93" s="116">
        <v>3.3569659790193809</v>
      </c>
      <c r="BM93" s="116">
        <v>0</v>
      </c>
      <c r="BN93" s="116">
        <v>8.0780931562333169</v>
      </c>
      <c r="BO93" s="116">
        <v>0</v>
      </c>
      <c r="BP93" s="116">
        <v>0</v>
      </c>
      <c r="BQ93" s="116">
        <v>0</v>
      </c>
      <c r="BR93" s="116">
        <v>3.6250270425632927</v>
      </c>
      <c r="BS93" s="116"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  <c r="CQ93" s="116">
        <v>6.2699903863039657</v>
      </c>
      <c r="CR93" s="116">
        <v>0</v>
      </c>
      <c r="CS93" s="116">
        <v>0</v>
      </c>
      <c r="CT93" s="116">
        <v>2.5730702341109324</v>
      </c>
    </row>
    <row r="94" spans="2:98" x14ac:dyDescent="0.25">
      <c r="B94" s="185"/>
      <c r="C94" s="34" t="s">
        <v>9</v>
      </c>
      <c r="D94" s="23">
        <f t="shared" ref="D94:R94" si="492">+(D92/D9)*100</f>
        <v>0</v>
      </c>
      <c r="E94" s="23">
        <f t="shared" si="492"/>
        <v>0</v>
      </c>
      <c r="F94" s="23">
        <f t="shared" si="492"/>
        <v>0</v>
      </c>
      <c r="G94" s="23">
        <f t="shared" si="492"/>
        <v>0</v>
      </c>
      <c r="H94" s="23">
        <f t="shared" si="492"/>
        <v>0</v>
      </c>
      <c r="I94" s="23">
        <f t="shared" si="492"/>
        <v>0</v>
      </c>
      <c r="J94" s="23">
        <f t="shared" si="492"/>
        <v>0</v>
      </c>
      <c r="K94" s="23">
        <f t="shared" si="492"/>
        <v>0</v>
      </c>
      <c r="L94" s="23">
        <f t="shared" si="492"/>
        <v>0</v>
      </c>
      <c r="M94" s="23">
        <f t="shared" si="492"/>
        <v>0</v>
      </c>
      <c r="N94" s="23">
        <f t="shared" si="492"/>
        <v>0</v>
      </c>
      <c r="O94" s="23">
        <f t="shared" si="492"/>
        <v>0</v>
      </c>
      <c r="P94" s="23">
        <f t="shared" si="492"/>
        <v>0</v>
      </c>
      <c r="Q94" s="23">
        <f t="shared" si="492"/>
        <v>0</v>
      </c>
      <c r="R94" s="23">
        <f t="shared" si="492"/>
        <v>0</v>
      </c>
      <c r="S94" s="88">
        <f t="shared" ref="S94" si="493">+(S92/S9)*100</f>
        <v>0.21172179964854509</v>
      </c>
      <c r="T94" s="23">
        <f t="shared" ref="T94:U94" si="494">+(T92/T9)*100</f>
        <v>0</v>
      </c>
      <c r="U94" s="23">
        <f t="shared" si="494"/>
        <v>0</v>
      </c>
      <c r="V94" s="23">
        <f t="shared" ref="V94" si="495">+(V92/V9)*100</f>
        <v>0</v>
      </c>
      <c r="W94" s="23">
        <f t="shared" ref="W94:X94" si="496">+(W92/W9)*100</f>
        <v>0</v>
      </c>
      <c r="X94" s="23">
        <f t="shared" si="496"/>
        <v>0</v>
      </c>
      <c r="Y94" s="23">
        <f t="shared" ref="Y94:Z94" si="497">+(Y92/Y9)*100</f>
        <v>0</v>
      </c>
      <c r="Z94" s="23">
        <f t="shared" si="497"/>
        <v>0</v>
      </c>
      <c r="AA94" s="23">
        <f t="shared" ref="AA94:AB94" si="498">+(AA92/AA9)*100</f>
        <v>2.1803782454170784</v>
      </c>
      <c r="AB94" s="23">
        <f t="shared" si="498"/>
        <v>0</v>
      </c>
      <c r="AC94" s="23">
        <f t="shared" ref="AC94:AD94" si="499">+(AC92/AC9)*100</f>
        <v>0</v>
      </c>
      <c r="AD94" s="23">
        <f t="shared" si="499"/>
        <v>0</v>
      </c>
      <c r="AE94" s="23">
        <f t="shared" ref="AE94:AF94" si="500">+(AE92/AE9)*100</f>
        <v>0</v>
      </c>
      <c r="AF94" s="23">
        <f t="shared" si="500"/>
        <v>0.30105500078086206</v>
      </c>
      <c r="AG94" s="23">
        <v>0</v>
      </c>
      <c r="AH94" s="116">
        <v>4.3586039032964763</v>
      </c>
      <c r="AI94" s="116">
        <v>0</v>
      </c>
      <c r="AJ94" s="116">
        <v>0</v>
      </c>
      <c r="AK94" s="116">
        <v>0</v>
      </c>
      <c r="AL94" s="116">
        <v>0</v>
      </c>
      <c r="AM94" s="116">
        <v>0</v>
      </c>
      <c r="AN94" s="116">
        <v>3.9246030366249434</v>
      </c>
      <c r="AO94" s="116">
        <v>0</v>
      </c>
      <c r="AP94" s="116">
        <v>0</v>
      </c>
      <c r="AQ94" s="116">
        <v>0</v>
      </c>
      <c r="AR94" s="116">
        <v>0</v>
      </c>
      <c r="AS94" s="116">
        <v>0.39441302325412914</v>
      </c>
      <c r="AT94" s="116">
        <v>0</v>
      </c>
      <c r="AU94" s="116">
        <v>9.7105862917309409</v>
      </c>
      <c r="AV94" s="116">
        <v>0</v>
      </c>
      <c r="AW94" s="116">
        <v>0</v>
      </c>
      <c r="AX94" s="116">
        <v>0</v>
      </c>
      <c r="AY94" s="116">
        <v>0</v>
      </c>
      <c r="AZ94" s="116">
        <v>0</v>
      </c>
      <c r="BA94" s="116">
        <v>7.7071773316617911</v>
      </c>
      <c r="BB94" s="116">
        <v>0</v>
      </c>
      <c r="BC94" s="116">
        <v>0</v>
      </c>
      <c r="BD94" s="116">
        <v>0</v>
      </c>
      <c r="BE94" s="116">
        <v>0</v>
      </c>
      <c r="BF94" s="116">
        <v>0.8055822967546783</v>
      </c>
      <c r="BG94" s="116">
        <v>0</v>
      </c>
      <c r="BH94" s="116">
        <v>4.3685946909664795</v>
      </c>
      <c r="BI94" s="116">
        <v>0</v>
      </c>
      <c r="BJ94" s="116">
        <v>0</v>
      </c>
      <c r="BK94" s="116">
        <v>0</v>
      </c>
      <c r="BL94" s="116">
        <v>1.8260657533881417</v>
      </c>
      <c r="BM94" s="116">
        <v>0</v>
      </c>
      <c r="BN94" s="116">
        <v>4.2112067302338065</v>
      </c>
      <c r="BO94" s="116">
        <v>0</v>
      </c>
      <c r="BP94" s="116">
        <v>0</v>
      </c>
      <c r="BQ94" s="116">
        <v>0</v>
      </c>
      <c r="BR94" s="116">
        <v>1.4692465942210484</v>
      </c>
      <c r="BS94" s="116"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  <c r="CQ94" s="116">
        <v>5.0146845059070566</v>
      </c>
      <c r="CR94" s="116">
        <v>0</v>
      </c>
      <c r="CS94" s="116">
        <v>0</v>
      </c>
      <c r="CT94" s="116">
        <v>2.4027144423913493</v>
      </c>
    </row>
    <row r="95" spans="2:98" x14ac:dyDescent="0.25">
      <c r="B95" s="185"/>
      <c r="C95" s="34" t="s">
        <v>10</v>
      </c>
      <c r="D95" s="23">
        <f t="shared" ref="D95:R95" si="501">+(D92/D124)*100</f>
        <v>0</v>
      </c>
      <c r="E95" s="23">
        <f t="shared" si="501"/>
        <v>0</v>
      </c>
      <c r="F95" s="23">
        <f t="shared" si="501"/>
        <v>0</v>
      </c>
      <c r="G95" s="23">
        <f t="shared" si="501"/>
        <v>0</v>
      </c>
      <c r="H95" s="23">
        <f t="shared" si="501"/>
        <v>0</v>
      </c>
      <c r="I95" s="23">
        <f t="shared" si="501"/>
        <v>0</v>
      </c>
      <c r="J95" s="23">
        <f t="shared" si="501"/>
        <v>0</v>
      </c>
      <c r="K95" s="23">
        <f t="shared" si="501"/>
        <v>0</v>
      </c>
      <c r="L95" s="23">
        <f t="shared" si="501"/>
        <v>0</v>
      </c>
      <c r="M95" s="23">
        <f t="shared" si="501"/>
        <v>0</v>
      </c>
      <c r="N95" s="23">
        <f t="shared" si="501"/>
        <v>0</v>
      </c>
      <c r="O95" s="23">
        <f t="shared" si="501"/>
        <v>0</v>
      </c>
      <c r="P95" s="23">
        <f t="shared" si="501"/>
        <v>0</v>
      </c>
      <c r="Q95" s="23">
        <f t="shared" si="501"/>
        <v>0</v>
      </c>
      <c r="R95" s="23">
        <f t="shared" si="501"/>
        <v>0</v>
      </c>
      <c r="S95" s="88">
        <f t="shared" ref="S95" si="502">+(S92/S124)*100</f>
        <v>3.879423492246676E-3</v>
      </c>
      <c r="T95" s="23">
        <f t="shared" ref="T95:U95" si="503">+(T92/T124)*100</f>
        <v>0</v>
      </c>
      <c r="U95" s="23">
        <f t="shared" si="503"/>
        <v>0</v>
      </c>
      <c r="V95" s="23">
        <f t="shared" ref="V95" si="504">+(V92/V124)*100</f>
        <v>0</v>
      </c>
      <c r="W95" s="23">
        <f t="shared" ref="W95:X95" si="505">+(W92/W124)*100</f>
        <v>0</v>
      </c>
      <c r="X95" s="23">
        <f t="shared" si="505"/>
        <v>0</v>
      </c>
      <c r="Y95" s="23">
        <f t="shared" ref="Y95:Z95" si="506">+(Y92/Y124)*100</f>
        <v>0</v>
      </c>
      <c r="Z95" s="23">
        <f t="shared" si="506"/>
        <v>0</v>
      </c>
      <c r="AA95" s="23">
        <f t="shared" ref="AA95:AB95" si="507">+(AA92/AA124)*100</f>
        <v>3.0936840704770315E-3</v>
      </c>
      <c r="AB95" s="23">
        <f t="shared" si="507"/>
        <v>0</v>
      </c>
      <c r="AC95" s="23">
        <f t="shared" ref="AC95:AD95" si="508">+(AC92/AC124)*100</f>
        <v>0</v>
      </c>
      <c r="AD95" s="23">
        <f t="shared" si="508"/>
        <v>0</v>
      </c>
      <c r="AE95" s="23">
        <f t="shared" ref="AE95:AF95" si="509">+(AE92/AE124)*100</f>
        <v>0</v>
      </c>
      <c r="AF95" s="23">
        <f t="shared" si="509"/>
        <v>6.2289506061570512E-3</v>
      </c>
      <c r="AG95" s="23">
        <v>0</v>
      </c>
      <c r="AH95" s="116">
        <v>4.5375485761937045E-3</v>
      </c>
      <c r="AI95" s="116">
        <v>0</v>
      </c>
      <c r="AJ95" s="116">
        <v>0</v>
      </c>
      <c r="AK95" s="116">
        <v>0</v>
      </c>
      <c r="AL95" s="116">
        <v>0</v>
      </c>
      <c r="AM95" s="116">
        <v>0</v>
      </c>
      <c r="AN95" s="116">
        <v>4.6127565636444306E-3</v>
      </c>
      <c r="AO95" s="116">
        <v>0</v>
      </c>
      <c r="AP95" s="116">
        <v>0</v>
      </c>
      <c r="AQ95" s="116">
        <v>0</v>
      </c>
      <c r="AR95" s="116">
        <v>0</v>
      </c>
      <c r="AS95" s="116">
        <v>9.1503051398381368E-3</v>
      </c>
      <c r="AT95" s="116">
        <v>0</v>
      </c>
      <c r="AU95" s="116">
        <v>9.8045008784505682E-3</v>
      </c>
      <c r="AV95" s="116">
        <v>0</v>
      </c>
      <c r="AW95" s="116">
        <v>0</v>
      </c>
      <c r="AX95" s="116">
        <v>0</v>
      </c>
      <c r="AY95" s="116">
        <v>0</v>
      </c>
      <c r="AZ95" s="116">
        <v>0</v>
      </c>
      <c r="BA95" s="116">
        <v>9.6554042331862874E-3</v>
      </c>
      <c r="BB95" s="116">
        <v>0</v>
      </c>
      <c r="BC95" s="116">
        <v>0</v>
      </c>
      <c r="BD95" s="116">
        <v>0</v>
      </c>
      <c r="BE95" s="116">
        <v>0</v>
      </c>
      <c r="BF95" s="116">
        <v>1.9459905111636856E-2</v>
      </c>
      <c r="BG95" s="116">
        <v>0</v>
      </c>
      <c r="BH95" s="116">
        <v>9.1061984417655124E-3</v>
      </c>
      <c r="BI95" s="116">
        <v>0</v>
      </c>
      <c r="BJ95" s="116">
        <v>0</v>
      </c>
      <c r="BK95" s="116">
        <v>0</v>
      </c>
      <c r="BL95" s="116">
        <v>3.1477958321598823E-3</v>
      </c>
      <c r="BM95" s="116">
        <v>0</v>
      </c>
      <c r="BN95" s="116">
        <v>8.9542758153344278E-3</v>
      </c>
      <c r="BO95" s="116">
        <v>0</v>
      </c>
      <c r="BP95" s="116">
        <v>0</v>
      </c>
      <c r="BQ95" s="116">
        <v>0</v>
      </c>
      <c r="BR95" s="116">
        <v>4.6440886407237486E-3</v>
      </c>
      <c r="BS95" s="116">
        <v>2.5852358729983576E-2</v>
      </c>
      <c r="BT95" s="116">
        <v>0</v>
      </c>
      <c r="BU95" s="116">
        <v>8.3117324824569464E-3</v>
      </c>
      <c r="BV95" s="116">
        <v>0</v>
      </c>
      <c r="BW95" s="116">
        <v>0</v>
      </c>
      <c r="BX95" s="116">
        <v>6.4108001388192004E-3</v>
      </c>
      <c r="BY95" s="116">
        <v>0</v>
      </c>
      <c r="BZ95" s="116">
        <v>0</v>
      </c>
      <c r="CA95" s="116">
        <v>8.1420633940031632E-3</v>
      </c>
      <c r="CB95" s="116">
        <v>0</v>
      </c>
      <c r="CC95" s="116">
        <v>0</v>
      </c>
      <c r="CD95" s="116">
        <v>7.6829720581825791E-3</v>
      </c>
      <c r="CE95" s="116">
        <v>0</v>
      </c>
      <c r="CF95" s="116">
        <v>3.0740440198374307E-2</v>
      </c>
      <c r="CG95" s="116">
        <v>0</v>
      </c>
      <c r="CH95" s="116">
        <v>7.1762512948369429E-3</v>
      </c>
      <c r="CI95" s="116">
        <v>0</v>
      </c>
      <c r="CJ95" s="116">
        <v>0</v>
      </c>
      <c r="CK95" s="116">
        <v>7.2612999205708129E-3</v>
      </c>
      <c r="CL95" s="116">
        <v>0</v>
      </c>
      <c r="CM95" s="116">
        <v>0</v>
      </c>
      <c r="CN95" s="116">
        <v>7.0320797772301076E-3</v>
      </c>
      <c r="CO95" s="116">
        <v>0</v>
      </c>
      <c r="CP95" s="116">
        <v>0</v>
      </c>
      <c r="CQ95" s="116">
        <v>2.5972501691669935E-2</v>
      </c>
      <c r="CR95" s="116">
        <v>0</v>
      </c>
      <c r="CS95" s="116">
        <v>0</v>
      </c>
      <c r="CT95" s="116">
        <v>5.6195687397182208E-3</v>
      </c>
    </row>
    <row r="96" spans="2:98" x14ac:dyDescent="0.25">
      <c r="B96" s="185"/>
      <c r="C96" s="111" t="s">
        <v>18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  <c r="CQ96" s="119">
        <v>9.2828793500000018</v>
      </c>
      <c r="CR96" s="119">
        <v>0</v>
      </c>
      <c r="CS96" s="119">
        <v>0</v>
      </c>
      <c r="CT96" s="119">
        <v>2.28873865</v>
      </c>
    </row>
    <row r="97" spans="2:98" x14ac:dyDescent="0.25">
      <c r="B97" s="185"/>
      <c r="C97" s="34" t="s">
        <v>10</v>
      </c>
      <c r="D97" s="23">
        <f>+(D96/D100)*100</f>
        <v>0.22727538584597887</v>
      </c>
      <c r="E97" s="23">
        <f t="shared" ref="E97:AF97" si="510">+(E96/E100)*100</f>
        <v>0.20841458234305352</v>
      </c>
      <c r="F97" s="23">
        <f t="shared" si="510"/>
        <v>0.24543428109602114</v>
      </c>
      <c r="G97" s="23">
        <f t="shared" si="510"/>
        <v>0.22250487140645514</v>
      </c>
      <c r="H97" s="23">
        <f t="shared" si="510"/>
        <v>0.13308310865070544</v>
      </c>
      <c r="I97" s="23">
        <f t="shared" si="510"/>
        <v>0.30394807128267326</v>
      </c>
      <c r="J97" s="23">
        <f t="shared" si="510"/>
        <v>0.34474520569496292</v>
      </c>
      <c r="K97" s="23">
        <f t="shared" si="510"/>
        <v>0.33507569868539966</v>
      </c>
      <c r="L97" s="23">
        <f t="shared" si="510"/>
        <v>0.22576771316665345</v>
      </c>
      <c r="M97" s="23">
        <f t="shared" si="510"/>
        <v>0.10256018161585849</v>
      </c>
      <c r="N97" s="23">
        <f t="shared" si="510"/>
        <v>0.24453685467885292</v>
      </c>
      <c r="O97" s="23">
        <f t="shared" si="510"/>
        <v>0.25970435673362585</v>
      </c>
      <c r="P97" s="23">
        <f t="shared" si="510"/>
        <v>0.46515976824699679</v>
      </c>
      <c r="Q97" s="23">
        <f t="shared" si="510"/>
        <v>0.36625988828262845</v>
      </c>
      <c r="R97" s="23">
        <f t="shared" si="510"/>
        <v>0.31235649174769903</v>
      </c>
      <c r="S97" s="23">
        <f t="shared" si="510"/>
        <v>0.19941913682360868</v>
      </c>
      <c r="T97" s="23">
        <f t="shared" si="510"/>
        <v>0</v>
      </c>
      <c r="U97" s="23">
        <f t="shared" si="510"/>
        <v>0.12652956686344038</v>
      </c>
      <c r="V97" s="23">
        <f t="shared" si="510"/>
        <v>1.3724628489200617E-2</v>
      </c>
      <c r="W97" s="23">
        <f t="shared" si="510"/>
        <v>0</v>
      </c>
      <c r="X97" s="23">
        <f t="shared" si="510"/>
        <v>0.14468904798538001</v>
      </c>
      <c r="Y97" s="23">
        <f t="shared" si="510"/>
        <v>0</v>
      </c>
      <c r="Z97" s="23">
        <f t="shared" si="510"/>
        <v>0</v>
      </c>
      <c r="AA97" s="23">
        <f t="shared" si="510"/>
        <v>0</v>
      </c>
      <c r="AB97" s="23">
        <f t="shared" si="510"/>
        <v>5.8419861505858682E-4</v>
      </c>
      <c r="AC97" s="23">
        <f t="shared" si="510"/>
        <v>0</v>
      </c>
      <c r="AD97" s="23">
        <f t="shared" si="510"/>
        <v>0</v>
      </c>
      <c r="AE97" s="23">
        <f t="shared" si="510"/>
        <v>0</v>
      </c>
      <c r="AF97" s="23">
        <f t="shared" si="510"/>
        <v>0.2742435795726364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>
        <v>0</v>
      </c>
      <c r="AN97" s="23">
        <v>0</v>
      </c>
      <c r="AO97" s="23">
        <v>1.4292462537443675E-2</v>
      </c>
      <c r="AP97" s="23">
        <v>0</v>
      </c>
      <c r="AQ97" s="23">
        <v>0.28477393311612226</v>
      </c>
      <c r="AR97" s="23">
        <v>0</v>
      </c>
      <c r="AS97" s="23">
        <v>0.29716319151159781</v>
      </c>
      <c r="AT97" s="23">
        <v>0</v>
      </c>
      <c r="AU97" s="23">
        <v>5.4518407951409465E-3</v>
      </c>
      <c r="AV97" s="23">
        <v>6.1767307514661854E-3</v>
      </c>
      <c r="AW97" s="23">
        <v>0</v>
      </c>
      <c r="AX97" s="23">
        <v>0</v>
      </c>
      <c r="AY97" s="23">
        <v>0</v>
      </c>
      <c r="AZ97" s="23">
        <v>8.2393889698577985E-2</v>
      </c>
      <c r="BA97" s="23">
        <v>5.4518407951409465E-3</v>
      </c>
      <c r="BB97" s="23">
        <v>0</v>
      </c>
      <c r="BC97" s="23">
        <v>0</v>
      </c>
      <c r="BD97" s="23">
        <v>3.2996243909883732E-2</v>
      </c>
      <c r="BE97" s="23">
        <v>0</v>
      </c>
      <c r="BF97" s="23">
        <v>0.12624639019383968</v>
      </c>
      <c r="BG97" s="23">
        <v>1.4204189144948594E-2</v>
      </c>
      <c r="BH97" s="23">
        <v>5.2987831922936095E-3</v>
      </c>
      <c r="BI97" s="23">
        <v>0</v>
      </c>
      <c r="BJ97" s="23">
        <v>0</v>
      </c>
      <c r="BK97" s="23">
        <v>0</v>
      </c>
      <c r="BL97" s="23">
        <v>0</v>
      </c>
      <c r="BM97" s="23">
        <v>0</v>
      </c>
      <c r="BN97" s="23">
        <v>5.2987831922936095E-3</v>
      </c>
      <c r="BO97" s="23">
        <v>0</v>
      </c>
      <c r="BP97" s="23">
        <v>0</v>
      </c>
      <c r="BQ97" s="23">
        <v>0.14509840290926226</v>
      </c>
      <c r="BR97" s="23">
        <v>0</v>
      </c>
      <c r="BS97" s="23">
        <v>0.16990015843879808</v>
      </c>
      <c r="BT97" s="23">
        <v>0</v>
      </c>
      <c r="BU97" s="23">
        <v>5.0612301878493905E-3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5.0612301878493905E-3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4.6035001204119434E-3</v>
      </c>
      <c r="CI97" s="23">
        <v>0</v>
      </c>
      <c r="CJ97" s="23">
        <v>0</v>
      </c>
      <c r="CK97" s="23">
        <v>0</v>
      </c>
      <c r="CL97" s="23">
        <v>0.24131425607144133</v>
      </c>
      <c r="CM97" s="23">
        <v>0</v>
      </c>
      <c r="CN97" s="23">
        <v>4.6035001204119434E-3</v>
      </c>
      <c r="CO97" s="23">
        <v>0</v>
      </c>
      <c r="CP97" s="23">
        <v>0</v>
      </c>
      <c r="CQ97" s="23">
        <v>1.8671304478339871E-2</v>
      </c>
      <c r="CR97" s="23">
        <v>0</v>
      </c>
      <c r="CS97" s="23">
        <v>0</v>
      </c>
      <c r="CT97" s="23">
        <v>3.7994957625186359E-3</v>
      </c>
    </row>
    <row r="98" spans="2:98" x14ac:dyDescent="0.25">
      <c r="B98" s="185"/>
      <c r="C98" s="111" t="s">
        <v>19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52.656633067646183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  <c r="CQ98" s="119">
        <v>3.6299623800000003</v>
      </c>
      <c r="CR98" s="119">
        <v>5.196309212614814</v>
      </c>
      <c r="CS98" s="119">
        <v>0</v>
      </c>
      <c r="CT98" s="119">
        <v>29.297628794132546</v>
      </c>
    </row>
    <row r="99" spans="2:98" x14ac:dyDescent="0.25">
      <c r="B99" s="185"/>
      <c r="C99" s="34" t="s">
        <v>10</v>
      </c>
      <c r="D99" s="58">
        <f>+(D98/D100)*100</f>
        <v>0.11286830098667509</v>
      </c>
      <c r="E99" s="58">
        <f t="shared" ref="E99:AF99" si="511">+(E98/E100)*100</f>
        <v>0.12433998296359447</v>
      </c>
      <c r="F99" s="58">
        <f t="shared" si="511"/>
        <v>7.4058216801444546E-2</v>
      </c>
      <c r="G99" s="58">
        <f t="shared" si="511"/>
        <v>7.9737884267619574E-2</v>
      </c>
      <c r="H99" s="58">
        <f t="shared" si="511"/>
        <v>7.7129506215135327E-2</v>
      </c>
      <c r="I99" s="58">
        <f t="shared" si="511"/>
        <v>9.5955224227537952E-2</v>
      </c>
      <c r="J99" s="58">
        <f t="shared" si="511"/>
        <v>8.9327547945374342E-2</v>
      </c>
      <c r="K99" s="58">
        <f t="shared" si="511"/>
        <v>4.6650122583947712E-2</v>
      </c>
      <c r="L99" s="58">
        <f t="shared" si="511"/>
        <v>3.9490682022638314E-2</v>
      </c>
      <c r="M99" s="58">
        <f t="shared" si="511"/>
        <v>8.5772005253624356E-2</v>
      </c>
      <c r="N99" s="58">
        <f t="shared" si="511"/>
        <v>0.12545682787230089</v>
      </c>
      <c r="O99" s="58">
        <f t="shared" si="511"/>
        <v>0.10741633214184283</v>
      </c>
      <c r="P99" s="58">
        <f t="shared" si="511"/>
        <v>0.1162577081522016</v>
      </c>
      <c r="Q99" s="58">
        <f t="shared" si="511"/>
        <v>8.8604272079295637E-2</v>
      </c>
      <c r="R99" s="58">
        <f t="shared" si="511"/>
        <v>8.9854189442417173E-2</v>
      </c>
      <c r="S99" s="58">
        <f t="shared" si="511"/>
        <v>8.7187449284575863E-2</v>
      </c>
      <c r="T99" s="58">
        <f t="shared" si="511"/>
        <v>4.0016137103147768E-3</v>
      </c>
      <c r="U99" s="58">
        <f t="shared" si="511"/>
        <v>5.250977024832776E-3</v>
      </c>
      <c r="V99" s="58">
        <f t="shared" si="511"/>
        <v>1.6549532121413477E-3</v>
      </c>
      <c r="W99" s="58">
        <f t="shared" si="511"/>
        <v>2.983973437873131E-3</v>
      </c>
      <c r="X99" s="58">
        <f t="shared" si="511"/>
        <v>2.2502210235571078E-2</v>
      </c>
      <c r="Y99" s="58">
        <f t="shared" si="511"/>
        <v>5.7832525128708075E-3</v>
      </c>
      <c r="Z99" s="58">
        <f t="shared" si="511"/>
        <v>3.7754371276165449E-3</v>
      </c>
      <c r="AA99" s="58">
        <f t="shared" si="511"/>
        <v>3.8157356774558893E-3</v>
      </c>
      <c r="AB99" s="58">
        <f t="shared" si="511"/>
        <v>1.0281765190376575E-3</v>
      </c>
      <c r="AC99" s="58">
        <f t="shared" si="511"/>
        <v>6.162696208344939E-3</v>
      </c>
      <c r="AD99" s="58">
        <f t="shared" si="511"/>
        <v>1.8656200280739256E-2</v>
      </c>
      <c r="AE99" s="58">
        <f t="shared" si="511"/>
        <v>1.0353601769745265E-2</v>
      </c>
      <c r="AF99" s="58">
        <f t="shared" si="511"/>
        <v>8.7775890396904949E-2</v>
      </c>
      <c r="AG99" s="58">
        <v>3.3976454630125037E-3</v>
      </c>
      <c r="AH99" s="58">
        <v>9.4269003179385767E-3</v>
      </c>
      <c r="AI99" s="58">
        <v>1.0014612296657122E-2</v>
      </c>
      <c r="AJ99" s="58">
        <v>9.3816536492455326E-3</v>
      </c>
      <c r="AK99" s="58">
        <v>1.7540165988184492E-2</v>
      </c>
      <c r="AL99" s="58">
        <v>1.2497659561456079E-2</v>
      </c>
      <c r="AM99" s="58">
        <v>3.413494747117891E-3</v>
      </c>
      <c r="AN99" s="58">
        <v>7.9926626796116024E-3</v>
      </c>
      <c r="AO99" s="58">
        <v>2.065074568529944E-2</v>
      </c>
      <c r="AP99" s="58">
        <v>9.3522947438488685E-3</v>
      </c>
      <c r="AQ99" s="58">
        <v>1.7351282941949996E-2</v>
      </c>
      <c r="AR99" s="58">
        <v>1.2952637805653392E-2</v>
      </c>
      <c r="AS99" s="58">
        <v>0.13075749248857466</v>
      </c>
      <c r="AT99" s="58">
        <v>3.2140958965919324E-3</v>
      </c>
      <c r="AU99" s="58">
        <v>7.5686671045764207E-3</v>
      </c>
      <c r="AV99" s="58">
        <v>2.0820716196752413E-2</v>
      </c>
      <c r="AW99" s="58">
        <v>9.3770231823680841E-3</v>
      </c>
      <c r="AX99" s="58">
        <v>7.0624647998902565E-3</v>
      </c>
      <c r="AY99" s="58">
        <v>1.2884770658222716E-2</v>
      </c>
      <c r="AZ99" s="58">
        <v>3.2957555879431191E-3</v>
      </c>
      <c r="BA99" s="58">
        <v>7.4537480867152622E-3</v>
      </c>
      <c r="BB99" s="58">
        <v>2.0153973754676976E-2</v>
      </c>
      <c r="BC99" s="58">
        <v>8.804420516247748E-3</v>
      </c>
      <c r="BD99" s="58">
        <v>6.7097861990748579E-3</v>
      </c>
      <c r="BE99" s="58">
        <v>1.2151167905081759E-2</v>
      </c>
      <c r="BF99" s="58">
        <v>0.1145784249679541</v>
      </c>
      <c r="BG99" s="58">
        <v>5.7999790415428438E-4</v>
      </c>
      <c r="BH99" s="58">
        <v>6.2232494690468518E-3</v>
      </c>
      <c r="BI99" s="58">
        <v>1.9448823775662396E-2</v>
      </c>
      <c r="BJ99" s="58">
        <v>8.6504085727403222E-3</v>
      </c>
      <c r="BK99" s="58">
        <v>5.4100449461907934E-3</v>
      </c>
      <c r="BL99" s="58">
        <v>1.4949033361222282E-2</v>
      </c>
      <c r="BM99" s="58">
        <v>0</v>
      </c>
      <c r="BN99" s="58">
        <v>1.8733745695387643E-2</v>
      </c>
      <c r="BO99" s="58">
        <v>1.9262777366262345E-2</v>
      </c>
      <c r="BP99" s="58">
        <v>8.3751136891487329E-3</v>
      </c>
      <c r="BQ99" s="58">
        <v>5.2235425047334394E-3</v>
      </c>
      <c r="BR99" s="58">
        <v>1.62738073481823E-2</v>
      </c>
      <c r="BS99" s="58">
        <v>0.1231305446327312</v>
      </c>
      <c r="BT99" s="58">
        <v>0</v>
      </c>
      <c r="BU99" s="58">
        <v>3.868513029401624E-2</v>
      </c>
      <c r="BV99" s="58">
        <v>1.8313976385910556E-2</v>
      </c>
      <c r="BW99" s="58">
        <v>7.9906300422091566E-3</v>
      </c>
      <c r="BX99" s="58">
        <v>6.4108001388192004E-3</v>
      </c>
      <c r="BY99" s="58">
        <v>1.0871803144228157E-2</v>
      </c>
      <c r="BZ99" s="58">
        <v>0</v>
      </c>
      <c r="CA99" s="58">
        <v>4.1419172145355877E-2</v>
      </c>
      <c r="CB99" s="58">
        <v>2.3695199736793095E-2</v>
      </c>
      <c r="CC99" s="58">
        <v>7.427967151053331E-3</v>
      </c>
      <c r="CD99" s="58">
        <v>7.6829720581825791E-3</v>
      </c>
      <c r="CE99" s="58">
        <v>1.6522958936062725E-2</v>
      </c>
      <c r="CF99" s="58">
        <v>0.18015091557371607</v>
      </c>
      <c r="CG99" s="58">
        <v>0</v>
      </c>
      <c r="CH99" s="58">
        <v>3.5992237364729104E-2</v>
      </c>
      <c r="CI99" s="58">
        <v>2.1003120707723456E-2</v>
      </c>
      <c r="CJ99" s="58">
        <v>6.7511805227923778E-3</v>
      </c>
      <c r="CK99" s="58">
        <v>7.2612999205708129E-3</v>
      </c>
      <c r="CL99" s="58">
        <v>1.486358438803867E-2</v>
      </c>
      <c r="CM99" s="58">
        <v>0</v>
      </c>
      <c r="CN99" s="58">
        <v>4.7379624460278186E-2</v>
      </c>
      <c r="CO99" s="58">
        <v>2.6122116821594293E-2</v>
      </c>
      <c r="CP99" s="58">
        <v>7.6282974878626756E-3</v>
      </c>
      <c r="CQ99" s="58">
        <v>7.3011972133300695E-3</v>
      </c>
      <c r="CR99" s="58">
        <v>1.0451700147576915E-2</v>
      </c>
      <c r="CS99" s="58">
        <v>0</v>
      </c>
      <c r="CT99" s="58">
        <v>4.8636490870266287E-2</v>
      </c>
    </row>
    <row r="100" spans="2:98" x14ac:dyDescent="0.25">
      <c r="B100" s="186"/>
      <c r="C100" s="138" t="s">
        <v>25</v>
      </c>
      <c r="D100" s="38">
        <f>+D48</f>
        <v>9656.2150442778748</v>
      </c>
      <c r="E100" s="38">
        <f t="shared" ref="E100:Q100" si="512">+E48</f>
        <v>10783.500792833722</v>
      </c>
      <c r="F100" s="38">
        <f t="shared" si="512"/>
        <v>13449.430538144894</v>
      </c>
      <c r="G100" s="38">
        <f t="shared" si="512"/>
        <v>17911.431640227955</v>
      </c>
      <c r="H100" s="38">
        <f t="shared" si="512"/>
        <v>24617.375860885302</v>
      </c>
      <c r="I100" s="38">
        <f t="shared" si="512"/>
        <v>22390.768739232484</v>
      </c>
      <c r="J100" s="38">
        <f t="shared" si="512"/>
        <v>27234.855804736468</v>
      </c>
      <c r="K100" s="38">
        <f t="shared" si="512"/>
        <v>33823.126233218332</v>
      </c>
      <c r="L100" s="38">
        <f t="shared" si="512"/>
        <v>33400.964653949079</v>
      </c>
      <c r="M100" s="38">
        <f t="shared" si="512"/>
        <v>38433.107149023846</v>
      </c>
      <c r="N100" s="38">
        <f t="shared" si="512"/>
        <v>40085.115382885582</v>
      </c>
      <c r="O100" s="38">
        <f t="shared" si="512"/>
        <v>36332.543570270391</v>
      </c>
      <c r="P100" s="38">
        <f t="shared" si="512"/>
        <v>36380.472401901789</v>
      </c>
      <c r="Q100" s="38">
        <f t="shared" si="512"/>
        <v>39394.355365630952</v>
      </c>
      <c r="R100" s="38">
        <f t="shared" ref="R100" si="513">+R48</f>
        <v>40692.175200481201</v>
      </c>
      <c r="S100" s="38">
        <f t="shared" ref="S100" si="514">+S48</f>
        <v>38756.92773948449</v>
      </c>
      <c r="T100" s="38">
        <f t="shared" ref="T100:U100" si="515">+T48</f>
        <v>36388.67142294455</v>
      </c>
      <c r="U100" s="38">
        <f t="shared" si="515"/>
        <v>36388.67142294455</v>
      </c>
      <c r="V100" s="38">
        <f t="shared" ref="V100" si="516">+V48</f>
        <v>36388.67142294455</v>
      </c>
      <c r="W100" s="38">
        <f t="shared" ref="W100:X100" si="517">+W48</f>
        <v>36388.67142294455</v>
      </c>
      <c r="X100" s="38">
        <f t="shared" si="517"/>
        <v>36388.67142294455</v>
      </c>
      <c r="Y100" s="38">
        <f t="shared" ref="Y100:Z100" si="518">+Y48</f>
        <v>36388.67142294455</v>
      </c>
      <c r="Z100" s="38">
        <f t="shared" si="518"/>
        <v>36388.67142294455</v>
      </c>
      <c r="AA100" s="38">
        <f t="shared" ref="AA100:AB100" si="519">+AA48</f>
        <v>36388.67142294455</v>
      </c>
      <c r="AB100" s="38">
        <f t="shared" si="519"/>
        <v>36388.67142294455</v>
      </c>
      <c r="AC100" s="38">
        <f t="shared" ref="AC100:AD100" si="520">+AC48</f>
        <v>36388.67142294455</v>
      </c>
      <c r="AD100" s="38">
        <f t="shared" si="520"/>
        <v>36388.67142294455</v>
      </c>
      <c r="AE100" s="38">
        <f t="shared" ref="AE100:AF100" si="521">+AE48</f>
        <v>36145.752389081623</v>
      </c>
      <c r="AF100" s="38">
        <f t="shared" si="521"/>
        <v>36145.752389081623</v>
      </c>
      <c r="AG100" s="38">
        <v>40270.451861293703</v>
      </c>
      <c r="AH100" s="38">
        <v>40270.451861293703</v>
      </c>
      <c r="AI100" s="38">
        <v>40270.451861293703</v>
      </c>
      <c r="AJ100" s="38">
        <v>40270.451861293703</v>
      </c>
      <c r="AK100" s="38">
        <v>40270.451861293703</v>
      </c>
      <c r="AL100" s="38">
        <v>40270.451861293703</v>
      </c>
      <c r="AM100" s="38">
        <v>40270.451861293703</v>
      </c>
      <c r="AN100" s="38">
        <v>40270.451861293703</v>
      </c>
      <c r="AO100" s="38">
        <v>40270.451861293703</v>
      </c>
      <c r="AP100" s="38">
        <v>40270.451861293703</v>
      </c>
      <c r="AQ100" s="38">
        <v>40270.451861293703</v>
      </c>
      <c r="AR100" s="38">
        <v>40270.451861293703</v>
      </c>
      <c r="AS100" s="38">
        <v>40270.451861293703</v>
      </c>
      <c r="AT100" s="38">
        <v>41981.025051939898</v>
      </c>
      <c r="AU100" s="38">
        <v>41981.025051939898</v>
      </c>
      <c r="AV100" s="38">
        <v>41981.025051939898</v>
      </c>
      <c r="AW100" s="38">
        <v>41981.025051939898</v>
      </c>
      <c r="AX100" s="38">
        <v>41981.025051939898</v>
      </c>
      <c r="AY100" s="38">
        <v>41981.025051939898</v>
      </c>
      <c r="AZ100" s="38">
        <v>41981.025051939898</v>
      </c>
      <c r="BA100" s="38">
        <v>41981.025051939898</v>
      </c>
      <c r="BB100" s="38">
        <v>41981.025051939898</v>
      </c>
      <c r="BC100" s="38">
        <v>41981.025051939898</v>
      </c>
      <c r="BD100" s="38">
        <v>41981.025051939898</v>
      </c>
      <c r="BE100" s="38">
        <v>41981.025051939898</v>
      </c>
      <c r="BF100" s="38">
        <v>41981.025051939898</v>
      </c>
      <c r="BG100" s="38">
        <v>43193.664789468501</v>
      </c>
      <c r="BH100" s="38">
        <v>43193.664789468501</v>
      </c>
      <c r="BI100" s="38">
        <v>43193.664789468501</v>
      </c>
      <c r="BJ100" s="38">
        <v>43193.664789468501</v>
      </c>
      <c r="BK100" s="38">
        <v>43193.664789468501</v>
      </c>
      <c r="BL100" s="38">
        <v>43193.664789468501</v>
      </c>
      <c r="BM100" s="38">
        <v>43193.664789468501</v>
      </c>
      <c r="BN100" s="38">
        <v>43193.664789468501</v>
      </c>
      <c r="BO100" s="38">
        <v>43193.664789468501</v>
      </c>
      <c r="BP100" s="38">
        <v>43193.664789468501</v>
      </c>
      <c r="BQ100" s="38">
        <v>43193.664789468501</v>
      </c>
      <c r="BR100" s="38">
        <v>43193.664789468501</v>
      </c>
      <c r="BS100" s="38">
        <v>43193.664789468501</v>
      </c>
      <c r="BT100" s="38">
        <v>45220.994996327703</v>
      </c>
      <c r="BU100" s="38">
        <v>45220.994996327703</v>
      </c>
      <c r="BV100" s="38">
        <v>45220.994996327703</v>
      </c>
      <c r="BW100" s="38">
        <v>45220.994996327703</v>
      </c>
      <c r="BX100" s="38">
        <v>45220.994996327703</v>
      </c>
      <c r="BY100" s="38">
        <v>45220.994996327703</v>
      </c>
      <c r="BZ100" s="38">
        <v>45220.994996327703</v>
      </c>
      <c r="CA100" s="38">
        <v>45220.994996327703</v>
      </c>
      <c r="CB100" s="38">
        <v>45220.994996327703</v>
      </c>
      <c r="CC100" s="38">
        <v>45220.994996327703</v>
      </c>
      <c r="CD100" s="38">
        <v>45220.994996327703</v>
      </c>
      <c r="CE100" s="38">
        <v>45220.994996327703</v>
      </c>
      <c r="CF100" s="38">
        <v>44937.2687601609</v>
      </c>
      <c r="CG100" s="38">
        <v>49717.358317244762</v>
      </c>
      <c r="CH100" s="38">
        <v>49717.358317244762</v>
      </c>
      <c r="CI100" s="38">
        <v>49717.358317244762</v>
      </c>
      <c r="CJ100" s="38">
        <v>49717.358317244762</v>
      </c>
      <c r="CK100" s="38">
        <v>49717.358317244762</v>
      </c>
      <c r="CL100" s="38">
        <v>49717.358317244762</v>
      </c>
      <c r="CM100" s="38">
        <v>49717.358317244762</v>
      </c>
      <c r="CN100" s="38">
        <v>49717.358317244762</v>
      </c>
      <c r="CO100" s="38">
        <v>49717.358317244762</v>
      </c>
      <c r="CP100" s="38">
        <v>49717.358317244762</v>
      </c>
      <c r="CQ100" s="38">
        <v>49717.358317244762</v>
      </c>
      <c r="CR100" s="38">
        <v>49717.358317244762</v>
      </c>
      <c r="CS100" s="38">
        <v>60237.957693702629</v>
      </c>
      <c r="CT100" s="38">
        <v>60237.957693702629</v>
      </c>
    </row>
    <row r="101" spans="2:98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</row>
    <row r="102" spans="2:98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38</v>
      </c>
      <c r="U102" s="109" t="s">
        <v>39</v>
      </c>
      <c r="V102" s="109" t="s">
        <v>40</v>
      </c>
      <c r="W102" s="109" t="s">
        <v>41</v>
      </c>
      <c r="X102" s="109" t="s">
        <v>42</v>
      </c>
      <c r="Y102" s="109" t="s">
        <v>43</v>
      </c>
      <c r="Z102" s="109" t="s">
        <v>44</v>
      </c>
      <c r="AA102" s="109" t="s">
        <v>46</v>
      </c>
      <c r="AB102" s="109" t="s">
        <v>47</v>
      </c>
      <c r="AC102" s="109" t="s">
        <v>48</v>
      </c>
      <c r="AD102" s="109" t="s">
        <v>49</v>
      </c>
      <c r="AE102" s="109" t="s">
        <v>50</v>
      </c>
      <c r="AF102" s="108">
        <v>2020</v>
      </c>
      <c r="AG102" s="17">
        <v>44197</v>
      </c>
      <c r="AH102" s="17">
        <v>44228</v>
      </c>
      <c r="AI102" s="17">
        <v>44256</v>
      </c>
      <c r="AJ102" s="17">
        <v>44287</v>
      </c>
      <c r="AK102" s="17">
        <v>44317</v>
      </c>
      <c r="AL102" s="17">
        <v>44348</v>
      </c>
      <c r="AM102" s="17">
        <v>44378</v>
      </c>
      <c r="AN102" s="17">
        <v>44409</v>
      </c>
      <c r="AO102" s="17">
        <v>44440</v>
      </c>
      <c r="AP102" s="17">
        <v>44470</v>
      </c>
      <c r="AQ102" s="17">
        <v>44501</v>
      </c>
      <c r="AR102" s="17">
        <v>44531</v>
      </c>
      <c r="AS102" s="132">
        <v>2021</v>
      </c>
      <c r="AT102" s="16">
        <v>44562</v>
      </c>
      <c r="AU102" s="16">
        <v>44593</v>
      </c>
      <c r="AV102" s="16">
        <v>44621</v>
      </c>
      <c r="AW102" s="16">
        <v>44652</v>
      </c>
      <c r="AX102" s="16">
        <v>44682</v>
      </c>
      <c r="AY102" s="16">
        <v>44714</v>
      </c>
      <c r="AZ102" s="16">
        <v>44745</v>
      </c>
      <c r="BA102" s="16">
        <v>44776</v>
      </c>
      <c r="BB102" s="16">
        <v>44807</v>
      </c>
      <c r="BC102" s="16">
        <v>44837</v>
      </c>
      <c r="BD102" s="16">
        <v>44868</v>
      </c>
      <c r="BE102" s="16">
        <v>44898</v>
      </c>
      <c r="BF102" s="14">
        <v>2022</v>
      </c>
      <c r="BG102" s="16">
        <v>44929</v>
      </c>
      <c r="BH102" s="16">
        <v>44960</v>
      </c>
      <c r="BI102" s="16">
        <v>44988</v>
      </c>
      <c r="BJ102" s="16">
        <v>45019</v>
      </c>
      <c r="BK102" s="16">
        <v>45049</v>
      </c>
      <c r="BL102" s="16">
        <v>45080</v>
      </c>
      <c r="BM102" s="16">
        <v>45110</v>
      </c>
      <c r="BN102" s="16">
        <v>45141</v>
      </c>
      <c r="BO102" s="16">
        <v>45170</v>
      </c>
      <c r="BP102" s="16">
        <v>45200</v>
      </c>
      <c r="BQ102" s="16">
        <v>45231</v>
      </c>
      <c r="BR102" s="16" t="s">
        <v>188</v>
      </c>
      <c r="BS102" s="110" t="s">
        <v>201</v>
      </c>
      <c r="BT102" s="110" t="s">
        <v>189</v>
      </c>
      <c r="BU102" s="110" t="s">
        <v>190</v>
      </c>
      <c r="BV102" s="110" t="s">
        <v>191</v>
      </c>
      <c r="BW102" s="110" t="s">
        <v>192</v>
      </c>
      <c r="BX102" s="110" t="s">
        <v>193</v>
      </c>
      <c r="BY102" s="84" t="s">
        <v>194</v>
      </c>
      <c r="BZ102" s="84" t="s">
        <v>195</v>
      </c>
      <c r="CA102" s="84" t="s">
        <v>196</v>
      </c>
      <c r="CB102" s="84" t="s">
        <v>197</v>
      </c>
      <c r="CC102" s="84" t="s">
        <v>198</v>
      </c>
      <c r="CD102" s="84" t="s">
        <v>199</v>
      </c>
      <c r="CE102" s="84" t="s">
        <v>132</v>
      </c>
      <c r="CF102" s="84" t="s">
        <v>176</v>
      </c>
      <c r="CG102" s="84" t="s">
        <v>175</v>
      </c>
      <c r="CH102" s="84" t="s">
        <v>178</v>
      </c>
      <c r="CI102" s="84" t="s">
        <v>179</v>
      </c>
      <c r="CJ102" s="84" t="s">
        <v>180</v>
      </c>
      <c r="CK102" s="84" t="s">
        <v>181</v>
      </c>
      <c r="CL102" s="84" t="s">
        <v>182</v>
      </c>
      <c r="CM102" s="84" t="s">
        <v>183</v>
      </c>
      <c r="CN102" s="84" t="s">
        <v>185</v>
      </c>
      <c r="CO102" s="84" t="s">
        <v>186</v>
      </c>
      <c r="CP102" s="84" t="s">
        <v>187</v>
      </c>
      <c r="CQ102" s="84" t="s">
        <v>200</v>
      </c>
      <c r="CR102" s="84" t="s">
        <v>202</v>
      </c>
      <c r="CS102" s="84" t="s">
        <v>204</v>
      </c>
      <c r="CT102" s="84" t="s">
        <v>207</v>
      </c>
    </row>
    <row r="103" spans="2:98" ht="15.75" customHeight="1" x14ac:dyDescent="0.25">
      <c r="B103" s="190" t="s">
        <v>6</v>
      </c>
      <c r="C103" s="21" t="s">
        <v>12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  <c r="CQ103" s="21">
        <v>51.553825989917001</v>
      </c>
      <c r="CR103" s="21">
        <v>45.444435233544027</v>
      </c>
      <c r="CS103" s="21">
        <v>3.7989922979400728</v>
      </c>
      <c r="CT103" s="21">
        <v>9.3277378198752903</v>
      </c>
    </row>
    <row r="104" spans="2:98" x14ac:dyDescent="0.25">
      <c r="B104" s="185"/>
      <c r="C104" s="22" t="s">
        <v>4</v>
      </c>
      <c r="D104" s="23">
        <f t="shared" ref="D104:Q104" si="522">+(D103/D9)*100</f>
        <v>18.357023054006941</v>
      </c>
      <c r="E104" s="23">
        <f t="shared" si="522"/>
        <v>19.171073335608515</v>
      </c>
      <c r="F104" s="23">
        <f t="shared" si="522"/>
        <v>14.183869103712698</v>
      </c>
      <c r="G104" s="23">
        <f t="shared" si="522"/>
        <v>12.813678568908044</v>
      </c>
      <c r="H104" s="23">
        <f t="shared" si="522"/>
        <v>13.012731347712558</v>
      </c>
      <c r="I104" s="23">
        <f t="shared" si="522"/>
        <v>13.989682530986631</v>
      </c>
      <c r="J104" s="23">
        <f t="shared" si="522"/>
        <v>13.389456547491593</v>
      </c>
      <c r="K104" s="23">
        <f t="shared" si="522"/>
        <v>12.759639614527925</v>
      </c>
      <c r="L104" s="23">
        <f t="shared" si="522"/>
        <v>13.954361820733338</v>
      </c>
      <c r="M104" s="23">
        <f t="shared" si="522"/>
        <v>15.145444662703342</v>
      </c>
      <c r="N104" s="23">
        <f t="shared" si="522"/>
        <v>14.855637943442021</v>
      </c>
      <c r="O104" s="23">
        <f t="shared" si="522"/>
        <v>13.997349290328065</v>
      </c>
      <c r="P104" s="23">
        <f t="shared" si="522"/>
        <v>14.111097908658316</v>
      </c>
      <c r="Q104" s="23">
        <f t="shared" si="522"/>
        <v>18.42410879991958</v>
      </c>
      <c r="R104" s="23">
        <f t="shared" ref="R104" si="523">+(R103/R9)*100</f>
        <v>11.537855787824526</v>
      </c>
      <c r="S104" s="88">
        <f t="shared" ref="S104" si="524">+(S103/S9)*100</f>
        <v>18.604914098135563</v>
      </c>
      <c r="T104" s="23">
        <f t="shared" ref="T104:U104" si="525">+(T103/T9)*100</f>
        <v>3.8808051276147086</v>
      </c>
      <c r="U104" s="23">
        <f t="shared" si="525"/>
        <v>7.9420005767116635</v>
      </c>
      <c r="V104" s="23">
        <f t="shared" ref="V104" si="526">+(V103/V9)*100</f>
        <v>8.9707667553642132</v>
      </c>
      <c r="W104" s="23">
        <f t="shared" ref="W104:X104" si="527">+(W103/W9)*100</f>
        <v>14.342562786387871</v>
      </c>
      <c r="X104" s="23">
        <f t="shared" si="527"/>
        <v>7.9484275394345101</v>
      </c>
      <c r="Y104" s="23">
        <f t="shared" ref="Y104:Z104" si="528">+(Y103/Y9)*100</f>
        <v>31.543504308733095</v>
      </c>
      <c r="Z104" s="23">
        <f t="shared" si="528"/>
        <v>15.960185767929215</v>
      </c>
      <c r="AA104" s="23">
        <f t="shared" ref="AA104:AB104" si="529">+(AA103/AA9)*100</f>
        <v>10.702411616395512</v>
      </c>
      <c r="AB104" s="23">
        <f t="shared" si="529"/>
        <v>9.4750744370722657</v>
      </c>
      <c r="AC104" s="23">
        <f t="shared" ref="AC104:AD104" si="530">+(AC103/AC9)*100</f>
        <v>10.84083974467101</v>
      </c>
      <c r="AD104" s="23">
        <f t="shared" si="530"/>
        <v>3.1285503664943612</v>
      </c>
      <c r="AE104" s="23">
        <f t="shared" ref="AE104:AF104" si="531">+(AE103/AE9)*100</f>
        <v>32.872698908493099</v>
      </c>
      <c r="AF104" s="23">
        <f t="shared" si="531"/>
        <v>10.687241862410463</v>
      </c>
      <c r="AG104" s="23">
        <v>4.9675486166980978</v>
      </c>
      <c r="AH104" s="23">
        <v>14.61460163506908</v>
      </c>
      <c r="AI104" s="23">
        <v>7.2753224023159477</v>
      </c>
      <c r="AJ104" s="23">
        <v>10.067342541748332</v>
      </c>
      <c r="AK104" s="23">
        <v>13.187662722376334</v>
      </c>
      <c r="AL104" s="23">
        <v>40.013664995174345</v>
      </c>
      <c r="AM104" s="23">
        <v>5.9349665307543553</v>
      </c>
      <c r="AN104" s="23">
        <v>11.71009184980533</v>
      </c>
      <c r="AO104" s="23">
        <v>12.449220630134393</v>
      </c>
      <c r="AP104" s="23">
        <v>9.8961827790578827</v>
      </c>
      <c r="AQ104" s="23">
        <v>17.533929317983397</v>
      </c>
      <c r="AR104" s="23">
        <v>79.44082892647009</v>
      </c>
      <c r="AS104" s="23">
        <v>20.361981712042436</v>
      </c>
      <c r="AT104" s="23">
        <v>6.1802637312597923</v>
      </c>
      <c r="AU104" s="23">
        <v>15.148253377124407</v>
      </c>
      <c r="AV104" s="23">
        <v>12.28180708976697</v>
      </c>
      <c r="AW104" s="23">
        <v>16.331702069578853</v>
      </c>
      <c r="AX104" s="23">
        <v>11.454212490197358</v>
      </c>
      <c r="AY104" s="23">
        <v>21.36611382263408</v>
      </c>
      <c r="AZ104" s="23">
        <v>2.7523199455550573</v>
      </c>
      <c r="BA104" s="23">
        <v>19.120659241072179</v>
      </c>
      <c r="BB104" s="23">
        <v>20.910611820020492</v>
      </c>
      <c r="BC104" s="23">
        <v>42.313265741695446</v>
      </c>
      <c r="BD104" s="23">
        <v>7.8361853085705837</v>
      </c>
      <c r="BE104" s="23">
        <v>77.340350290571962</v>
      </c>
      <c r="BF104" s="23">
        <v>24.621454613504682</v>
      </c>
      <c r="BG104" s="23">
        <v>0.55271478297811483</v>
      </c>
      <c r="BH104" s="23">
        <v>58.856907370727718</v>
      </c>
      <c r="BI104" s="23">
        <v>7.4872552094191276</v>
      </c>
      <c r="BJ104" s="23">
        <v>33.904722859517584</v>
      </c>
      <c r="BK104" s="23">
        <v>8.8005025884886017</v>
      </c>
      <c r="BL104" s="23">
        <v>45.603686042669899</v>
      </c>
      <c r="BM104" s="23">
        <v>24.504839595829313</v>
      </c>
      <c r="BN104" s="23">
        <v>47.868802094906464</v>
      </c>
      <c r="BO104" s="23">
        <v>18.766370200654922</v>
      </c>
      <c r="BP104" s="23">
        <v>16.379304642651647</v>
      </c>
      <c r="BQ104" s="23">
        <v>5.7184431416681933</v>
      </c>
      <c r="BR104" s="23">
        <v>59.469361829032621</v>
      </c>
      <c r="BS104" s="23"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  <c r="CQ104" s="23">
        <v>20.020858136225709</v>
      </c>
      <c r="CR104" s="23">
        <v>64.637984413114197</v>
      </c>
      <c r="CS104" s="23">
        <v>6.4445166196061265</v>
      </c>
      <c r="CT104" s="23">
        <v>6.6207206263239327</v>
      </c>
    </row>
    <row r="105" spans="2:98" x14ac:dyDescent="0.25">
      <c r="B105" s="185"/>
      <c r="C105" s="22" t="s">
        <v>1</v>
      </c>
      <c r="D105" s="23">
        <f t="shared" ref="D105:P105" si="532">+(D103/D124)*100</f>
        <v>0.47004657489371743</v>
      </c>
      <c r="E105" s="23">
        <f t="shared" si="532"/>
        <v>0.47132592287447628</v>
      </c>
      <c r="F105" s="23">
        <f t="shared" si="532"/>
        <v>0.31757436769431685</v>
      </c>
      <c r="G105" s="23">
        <f t="shared" si="532"/>
        <v>0.23769797660606284</v>
      </c>
      <c r="H105" s="23">
        <f t="shared" si="532"/>
        <v>0.18055058046083863</v>
      </c>
      <c r="I105" s="23">
        <f t="shared" si="532"/>
        <v>0.25781964163798093</v>
      </c>
      <c r="J105" s="23">
        <f t="shared" si="532"/>
        <v>0.19954672260182982</v>
      </c>
      <c r="K105" s="23">
        <f t="shared" si="532"/>
        <v>0.1617037832344303</v>
      </c>
      <c r="L105" s="23">
        <f t="shared" si="532"/>
        <v>0.16546716588584362</v>
      </c>
      <c r="M105" s="23">
        <f t="shared" si="532"/>
        <v>0.14409827891055665</v>
      </c>
      <c r="N105" s="23">
        <f t="shared" si="532"/>
        <v>0.16878158361789164</v>
      </c>
      <c r="O105" s="23">
        <f t="shared" si="532"/>
        <v>0.1826926906218998</v>
      </c>
      <c r="P105" s="23">
        <f t="shared" si="532"/>
        <v>0.24923020823450515</v>
      </c>
      <c r="Q105" s="23">
        <f t="shared" ref="Q105" si="533">+(Q103/Q48)*100</f>
        <v>0.31851337064354523</v>
      </c>
      <c r="R105" s="23">
        <f t="shared" ref="R105" si="534">+(R103/R48)*100</f>
        <v>0.18354672036267011</v>
      </c>
      <c r="S105" s="88">
        <f t="shared" ref="S105" si="535">+(S103/S48)*100</f>
        <v>0.34090179161215384</v>
      </c>
      <c r="T105" s="23">
        <f t="shared" ref="T105:U105" si="536">+(T103/T48)*100</f>
        <v>2.6510785512212226E-3</v>
      </c>
      <c r="U105" s="23">
        <f t="shared" si="536"/>
        <v>1.3848855273609906E-2</v>
      </c>
      <c r="V105" s="23">
        <f t="shared" ref="V105" si="537">+(V103/V48)*100</f>
        <v>2.3231187385836891E-2</v>
      </c>
      <c r="W105" s="23">
        <f t="shared" ref="W105:X105" si="538">+(W103/W48)*100</f>
        <v>2.1377478388679087E-2</v>
      </c>
      <c r="X105" s="23">
        <f t="shared" si="538"/>
        <v>2.4759858222499043E-2</v>
      </c>
      <c r="Y105" s="23">
        <f t="shared" ref="Y105:Z105" si="539">+(Y103/Y48)*100</f>
        <v>1.6128998177925454E-2</v>
      </c>
      <c r="Z105" s="23">
        <f t="shared" si="539"/>
        <v>1.175897030683133E-2</v>
      </c>
      <c r="AA105" s="23">
        <f t="shared" ref="AA105:AB105" si="540">+(AA103/AA48)*100</f>
        <v>1.5185383730059019E-2</v>
      </c>
      <c r="AB105" s="23">
        <f t="shared" si="540"/>
        <v>2.3774132607899724E-2</v>
      </c>
      <c r="AC105" s="23">
        <f t="shared" ref="AC105:AD105" si="541">+(AC103/AC48)*100</f>
        <v>2.4195176676145621E-2</v>
      </c>
      <c r="AD105" s="23">
        <f t="shared" si="541"/>
        <v>4.5993439768969363E-3</v>
      </c>
      <c r="AE105" s="23">
        <f t="shared" ref="AE105:AF105" si="542">+(AE103/AE48)*100</f>
        <v>2.1684732460380558E-2</v>
      </c>
      <c r="AF105" s="23">
        <f t="shared" si="542"/>
        <v>0.22112338776749033</v>
      </c>
      <c r="AG105" s="23">
        <v>2.5189181771971048E-3</v>
      </c>
      <c r="AH105" s="23">
        <v>1.5214611447186398E-2</v>
      </c>
      <c r="AI105" s="23">
        <v>1.776304518680244E-2</v>
      </c>
      <c r="AJ105" s="23">
        <v>2.080678111413136E-2</v>
      </c>
      <c r="AK105" s="23">
        <v>2.1790327621150296E-2</v>
      </c>
      <c r="AL105" s="23">
        <v>2.4866650967435375E-2</v>
      </c>
      <c r="AM105" s="23">
        <v>3.5178085391039753E-3</v>
      </c>
      <c r="AN105" s="23">
        <v>1.3763380025186159E-2</v>
      </c>
      <c r="AO105" s="23">
        <v>3.6499583616137608E-2</v>
      </c>
      <c r="AP105" s="23">
        <v>2.0817593967016459E-2</v>
      </c>
      <c r="AQ105" s="23">
        <v>9.8066652603897866E-2</v>
      </c>
      <c r="AR105" s="23">
        <v>0.15655434750422095</v>
      </c>
      <c r="AS105" s="23">
        <v>0.47239400053213487</v>
      </c>
      <c r="AT105" s="23">
        <v>3.3123162120218871E-3</v>
      </c>
      <c r="AU105" s="23">
        <v>1.5294757605880224E-2</v>
      </c>
      <c r="AV105" s="23">
        <v>3.6268549343476342E-2</v>
      </c>
      <c r="AW105" s="23">
        <v>3.2216256162291824E-2</v>
      </c>
      <c r="AX105" s="23">
        <v>2.0679316120117787E-2</v>
      </c>
      <c r="AY105" s="23">
        <v>1.4175111089537808E-2</v>
      </c>
      <c r="AZ105" s="23">
        <v>3.3964713611629093E-3</v>
      </c>
      <c r="BA105" s="23">
        <v>2.3953995896673401E-2</v>
      </c>
      <c r="BB105" s="23">
        <v>7.5568080482296351E-2</v>
      </c>
      <c r="BC105" s="23">
        <v>0.13126527177023786</v>
      </c>
      <c r="BD105" s="23">
        <v>2.3080735198233272E-2</v>
      </c>
      <c r="BE105" s="23">
        <v>0.21078348932766475</v>
      </c>
      <c r="BF105" s="23">
        <v>0.59476377822535864</v>
      </c>
      <c r="BG105" s="23">
        <v>3.3234627283296506E-3</v>
      </c>
      <c r="BH105" s="23">
        <v>0.12268537506918155</v>
      </c>
      <c r="BI105" s="23">
        <v>2.5390153523600793E-2</v>
      </c>
      <c r="BJ105" s="23">
        <v>0.10092441019020086</v>
      </c>
      <c r="BK105" s="23">
        <v>2.6496536669864838E-2</v>
      </c>
      <c r="BL105" s="23">
        <v>7.8612225540013944E-2</v>
      </c>
      <c r="BM105" s="23">
        <v>6.7133575623527147E-2</v>
      </c>
      <c r="BN105" s="23">
        <v>0.10178328549632931</v>
      </c>
      <c r="BO105" s="23">
        <v>8.7173164606673292E-2</v>
      </c>
      <c r="BP105" s="23">
        <v>3.8169076333380479E-2</v>
      </c>
      <c r="BQ105" s="23">
        <v>2.6669458841971402E-2</v>
      </c>
      <c r="BR105" s="23">
        <v>0.18797456385306374</v>
      </c>
      <c r="BS105" s="23">
        <v>0.86633528847613694</v>
      </c>
      <c r="BT105" s="23">
        <v>2.816802272544341E-3</v>
      </c>
      <c r="BU105" s="23">
        <v>0.14526612088739146</v>
      </c>
      <c r="BV105" s="23">
        <v>0.11325556996024431</v>
      </c>
      <c r="BW105" s="23">
        <v>0.10403012914488123</v>
      </c>
      <c r="BX105" s="23">
        <v>2.9370051291561818E-2</v>
      </c>
      <c r="BY105" s="23">
        <v>4.0859750405559177E-2</v>
      </c>
      <c r="BZ105" s="23">
        <v>4.2779042059678191E-3</v>
      </c>
      <c r="CA105" s="23">
        <v>0.16624448468050076</v>
      </c>
      <c r="CB105" s="23">
        <v>0.14293379404746209</v>
      </c>
      <c r="CC105" s="23">
        <v>0.11196867751985262</v>
      </c>
      <c r="CD105" s="23">
        <v>3.001076780233241E-2</v>
      </c>
      <c r="CE105" s="23">
        <v>0.14251405384984106</v>
      </c>
      <c r="CF105" s="23">
        <v>1.0400737521993526</v>
      </c>
      <c r="CG105" s="23">
        <v>5.8235001799360232E-2</v>
      </c>
      <c r="CH105" s="23">
        <v>4.7346814484895063E-2</v>
      </c>
      <c r="CI105" s="23">
        <v>9.952820559850073E-2</v>
      </c>
      <c r="CJ105" s="23">
        <v>3.9409095328751628E-2</v>
      </c>
      <c r="CK105" s="23">
        <v>2.4361415259582103E-2</v>
      </c>
      <c r="CL105" s="23">
        <v>3.0228793780364034E-2</v>
      </c>
      <c r="CM105" s="23">
        <v>4.895591174453714E-3</v>
      </c>
      <c r="CN105" s="23">
        <v>2.4265068695354594E-2</v>
      </c>
      <c r="CO105" s="23">
        <v>8.5614137157117562E-2</v>
      </c>
      <c r="CP105" s="23">
        <v>0.12437149545853687</v>
      </c>
      <c r="CQ105" s="23">
        <v>0.1036938158720216</v>
      </c>
      <c r="CR105" s="23">
        <v>9.140557095484568E-2</v>
      </c>
      <c r="CS105" s="23">
        <v>6.3066419304206017E-3</v>
      </c>
      <c r="CT105" s="23">
        <v>1.5484817508762298E-2</v>
      </c>
    </row>
    <row r="106" spans="2:98" x14ac:dyDescent="0.25">
      <c r="B106" s="185"/>
      <c r="C106" s="27" t="s">
        <v>121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  <c r="CQ106" s="28">
        <v>10.30239737</v>
      </c>
      <c r="CR106" s="28">
        <v>16.673504809999997</v>
      </c>
      <c r="CS106" s="28">
        <v>0</v>
      </c>
      <c r="CT106" s="28">
        <v>1.3451474099999998</v>
      </c>
    </row>
    <row r="107" spans="2:98" x14ac:dyDescent="0.25">
      <c r="B107" s="185"/>
      <c r="C107" s="22" t="s">
        <v>15</v>
      </c>
      <c r="D107" s="23">
        <f t="shared" ref="D107:Q107" si="543">+(D106/D103)*100</f>
        <v>100</v>
      </c>
      <c r="E107" s="23">
        <f t="shared" si="543"/>
        <v>100</v>
      </c>
      <c r="F107" s="23">
        <f t="shared" si="543"/>
        <v>100</v>
      </c>
      <c r="G107" s="23">
        <f t="shared" si="543"/>
        <v>100</v>
      </c>
      <c r="H107" s="23">
        <f t="shared" si="543"/>
        <v>99.03299176566901</v>
      </c>
      <c r="I107" s="23">
        <f t="shared" si="543"/>
        <v>77.937383540536459</v>
      </c>
      <c r="J107" s="23">
        <f t="shared" si="543"/>
        <v>81.187537106245713</v>
      </c>
      <c r="K107" s="23">
        <f t="shared" si="543"/>
        <v>81.582961456413628</v>
      </c>
      <c r="L107" s="23">
        <f t="shared" si="543"/>
        <v>72.336841611540947</v>
      </c>
      <c r="M107" s="23">
        <f t="shared" si="543"/>
        <v>57.59784765867024</v>
      </c>
      <c r="N107" s="23">
        <f t="shared" si="543"/>
        <v>44.002157557111317</v>
      </c>
      <c r="O107" s="23">
        <f t="shared" si="543"/>
        <v>54.894284880064411</v>
      </c>
      <c r="P107" s="23">
        <f t="shared" si="543"/>
        <v>48.045673768281574</v>
      </c>
      <c r="Q107" s="23">
        <f t="shared" si="543"/>
        <v>37.071155408588638</v>
      </c>
      <c r="R107" s="23">
        <f t="shared" ref="R107" si="544">+(R106/R103)*100</f>
        <v>64.501746142519991</v>
      </c>
      <c r="S107" s="88">
        <f t="shared" ref="S107" si="545">+(S106/S103)*100</f>
        <v>39.443031761970722</v>
      </c>
      <c r="T107" s="23">
        <f t="shared" ref="T107:U107" si="546">+(T106/T103)*100</f>
        <v>0</v>
      </c>
      <c r="U107" s="23">
        <f t="shared" si="546"/>
        <v>51.806979369988717</v>
      </c>
      <c r="V107" s="23">
        <f t="shared" ref="V107" si="547">+(V106/V103)*100</f>
        <v>75.107449860067604</v>
      </c>
      <c r="W107" s="23">
        <f t="shared" ref="W107:X107" si="548">+(W106/W103)*100</f>
        <v>63.368593645144522</v>
      </c>
      <c r="X107" s="23">
        <f t="shared" si="548"/>
        <v>80.331793848953566</v>
      </c>
      <c r="Y107" s="23">
        <f t="shared" ref="Y107:Z107" si="549">+(Y106/Y103)*100</f>
        <v>27.340131426288451</v>
      </c>
      <c r="Z107" s="23">
        <f t="shared" si="549"/>
        <v>69.444217355214406</v>
      </c>
      <c r="AA107" s="23">
        <f t="shared" ref="AA107:AB107" si="550">+(AA106/AA103)*100</f>
        <v>58.930360159812565</v>
      </c>
      <c r="AB107" s="23">
        <f t="shared" si="550"/>
        <v>77.162611759349275</v>
      </c>
      <c r="AC107" s="23">
        <f t="shared" ref="AC107:AD107" si="551">+(AC106/AC103)*100</f>
        <v>52.722743416223217</v>
      </c>
      <c r="AD107" s="23">
        <f t="shared" si="551"/>
        <v>0</v>
      </c>
      <c r="AE107" s="23">
        <f t="shared" ref="AE107:AF107" si="552">+(AE106/AE103)*100</f>
        <v>13.120565916818444</v>
      </c>
      <c r="AF107" s="23">
        <f t="shared" si="552"/>
        <v>59.795621406735137</v>
      </c>
      <c r="AG107" s="23">
        <v>0</v>
      </c>
      <c r="AH107" s="23">
        <v>1</v>
      </c>
      <c r="AI107" s="23">
        <v>1</v>
      </c>
      <c r="AJ107" s="23">
        <v>1</v>
      </c>
      <c r="AK107" s="23">
        <v>1</v>
      </c>
      <c r="AL107" s="23">
        <v>1</v>
      </c>
      <c r="AM107" s="23">
        <v>0</v>
      </c>
      <c r="AN107" s="23">
        <v>0</v>
      </c>
      <c r="AO107" s="23">
        <v>0</v>
      </c>
      <c r="AP107" s="23">
        <v>0</v>
      </c>
      <c r="AQ107" s="23">
        <v>0</v>
      </c>
      <c r="AR107" s="23">
        <v>7.4113147447344545</v>
      </c>
      <c r="AS107" s="23">
        <v>34.334070738520964</v>
      </c>
      <c r="AT107" s="23">
        <v>0</v>
      </c>
      <c r="AU107" s="23">
        <v>26.874158747396127</v>
      </c>
      <c r="AV107" s="23">
        <v>83.723605068740014</v>
      </c>
      <c r="AW107" s="23">
        <v>58.751007044951564</v>
      </c>
      <c r="AX107" s="23">
        <v>86.093870030350686</v>
      </c>
      <c r="AY107" s="23">
        <v>31.332216175569794</v>
      </c>
      <c r="AZ107" s="23">
        <v>0</v>
      </c>
      <c r="BA107" s="23">
        <v>16.619555419113681</v>
      </c>
      <c r="BB107" s="23">
        <v>50.904693467352033</v>
      </c>
      <c r="BC107" s="23">
        <v>15.618391124584379</v>
      </c>
      <c r="BD107" s="23">
        <v>88.162903077942232</v>
      </c>
      <c r="BE107" s="23">
        <v>14.594484424811121</v>
      </c>
      <c r="BF107" s="23">
        <v>34.125756202397113</v>
      </c>
      <c r="BG107" s="23">
        <v>0</v>
      </c>
      <c r="BH107" s="23">
        <v>36.952488499168901</v>
      </c>
      <c r="BI107" s="23">
        <v>67.69925400960139</v>
      </c>
      <c r="BJ107" s="23">
        <v>26.941012216884992</v>
      </c>
      <c r="BK107" s="23">
        <v>86.582323372009967</v>
      </c>
      <c r="BL107" s="23">
        <v>42.035314610588571</v>
      </c>
      <c r="BM107" s="23">
        <v>0.21832387493335761</v>
      </c>
      <c r="BN107" s="23">
        <v>14.54131799163858</v>
      </c>
      <c r="BO107" s="23">
        <v>79.866619138487991</v>
      </c>
      <c r="BP107" s="23">
        <v>74.132904024629539</v>
      </c>
      <c r="BQ107" s="23">
        <v>88.022846835650896</v>
      </c>
      <c r="BR107" s="23">
        <v>19.039093258906437</v>
      </c>
      <c r="BS107" s="23"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  <c r="CQ107" s="23">
        <v>19.983768754650651</v>
      </c>
      <c r="CR107" s="23">
        <v>36.689871321566642</v>
      </c>
      <c r="CS107" s="23">
        <v>0</v>
      </c>
      <c r="CT107" s="23">
        <v>14.420939309998577</v>
      </c>
    </row>
    <row r="108" spans="2:98" x14ac:dyDescent="0.25">
      <c r="B108" s="185"/>
      <c r="C108" s="6" t="s">
        <v>4</v>
      </c>
      <c r="D108" s="23">
        <f t="shared" ref="D108:O108" si="553">+(D106/D9)*100</f>
        <v>18.357023054006941</v>
      </c>
      <c r="E108" s="23">
        <f t="shared" si="553"/>
        <v>19.171073335608515</v>
      </c>
      <c r="F108" s="23">
        <f t="shared" si="553"/>
        <v>14.183869103712698</v>
      </c>
      <c r="G108" s="23">
        <f t="shared" si="553"/>
        <v>12.813678568908044</v>
      </c>
      <c r="H108" s="23">
        <f t="shared" si="553"/>
        <v>12.886897164068806</v>
      </c>
      <c r="I108" s="23">
        <f t="shared" si="553"/>
        <v>10.903192530278476</v>
      </c>
      <c r="J108" s="23">
        <f t="shared" si="553"/>
        <v>10.870570002819385</v>
      </c>
      <c r="K108" s="23">
        <f t="shared" si="553"/>
        <v>10.409691868697603</v>
      </c>
      <c r="L108" s="23">
        <f t="shared" si="553"/>
        <v>10.094144608165216</v>
      </c>
      <c r="M108" s="23">
        <f t="shared" si="553"/>
        <v>8.7234501440520731</v>
      </c>
      <c r="N108" s="23">
        <f t="shared" si="553"/>
        <v>6.5368012139873697</v>
      </c>
      <c r="O108" s="23">
        <f t="shared" si="553"/>
        <v>7.6837447950903641</v>
      </c>
      <c r="P108" s="23">
        <f t="shared" ref="P108:Q108" si="554">+(P106/P9)*100</f>
        <v>6.7797720663167773</v>
      </c>
      <c r="Q108" s="23">
        <f t="shared" si="554"/>
        <v>6.830030005865642</v>
      </c>
      <c r="R108" s="23">
        <f t="shared" ref="R108" si="555">+(R106/R9)*100</f>
        <v>7.4421184505526261</v>
      </c>
      <c r="S108" s="88">
        <f t="shared" ref="S108" si="556">+(S106/S9)*100</f>
        <v>7.3383421770149795</v>
      </c>
      <c r="T108" s="23">
        <f t="shared" ref="T108:U108" si="557">+(T106/T9)*100</f>
        <v>0</v>
      </c>
      <c r="U108" s="23">
        <f t="shared" si="557"/>
        <v>4.1145106003413963</v>
      </c>
      <c r="V108" s="23">
        <f t="shared" ref="V108" si="558">+(V106/V9)*100</f>
        <v>6.7377141428487883</v>
      </c>
      <c r="W108" s="23">
        <f t="shared" ref="W108:X108" si="559">+(W106/W9)*100</f>
        <v>9.0886803304058486</v>
      </c>
      <c r="X108" s="23">
        <f t="shared" si="559"/>
        <v>6.3851144252119836</v>
      </c>
      <c r="Y108" s="23">
        <f t="shared" ref="Y108:Z108" si="560">+(Y106/Y9)*100</f>
        <v>8.6240355344645891</v>
      </c>
      <c r="Z108" s="23">
        <f t="shared" si="560"/>
        <v>11.083426094976756</v>
      </c>
      <c r="AA108" s="23">
        <f t="shared" ref="AA108:AB108" si="561">+(AA106/AA9)*100</f>
        <v>6.3069697113274943</v>
      </c>
      <c r="AB108" s="23">
        <f t="shared" si="561"/>
        <v>7.3112149017874213</v>
      </c>
      <c r="AC108" s="23">
        <f t="shared" ref="AC108:AD108" si="562">+(AC106/AC9)*100</f>
        <v>5.7155881227468441</v>
      </c>
      <c r="AD108" s="23">
        <f t="shared" si="562"/>
        <v>0</v>
      </c>
      <c r="AE108" s="23">
        <f t="shared" ref="AE108:AF108" si="563">+(AE106/AE9)*100</f>
        <v>4.3130841289260946</v>
      </c>
      <c r="AF108" s="23">
        <f t="shared" si="563"/>
        <v>6.3905026828690685</v>
      </c>
      <c r="AG108" s="23">
        <v>0</v>
      </c>
      <c r="AH108" s="23">
        <v>6.1593178801716997</v>
      </c>
      <c r="AI108" s="23">
        <v>5.5512481227312866</v>
      </c>
      <c r="AJ108" s="23">
        <v>5.4069438198328763</v>
      </c>
      <c r="AK108" s="23">
        <v>9.9707910430985773</v>
      </c>
      <c r="AL108" s="23">
        <v>18.159562759721833</v>
      </c>
      <c r="AM108" s="23">
        <v>0</v>
      </c>
      <c r="AN108" s="23">
        <v>4.8833539266780628</v>
      </c>
      <c r="AO108" s="23">
        <v>5.0136331026487033</v>
      </c>
      <c r="AP108" s="23">
        <v>5.057648409327272</v>
      </c>
      <c r="AQ108" s="23">
        <v>3.6086569661868837</v>
      </c>
      <c r="AR108" s="23">
        <v>5.8876098675667503</v>
      </c>
      <c r="AS108" s="23">
        <v>6.9910972047773523</v>
      </c>
      <c r="AT108" s="23">
        <v>0</v>
      </c>
      <c r="AU108" s="23">
        <v>4.0709656600262081</v>
      </c>
      <c r="AV108" s="23">
        <v>10.282771663141009</v>
      </c>
      <c r="AW108" s="23">
        <v>9.5950394334587727</v>
      </c>
      <c r="AX108" s="23">
        <v>9.8613748143107074</v>
      </c>
      <c r="AY108" s="23">
        <v>6.6944769712260097</v>
      </c>
      <c r="AZ108" s="23">
        <v>0</v>
      </c>
      <c r="BA108" s="23">
        <v>3.1777685590698725</v>
      </c>
      <c r="BB108" s="23">
        <v>10.644482849129314</v>
      </c>
      <c r="BC108" s="23">
        <v>6.6086513411227665</v>
      </c>
      <c r="BD108" s="23">
        <v>6.908608458603033</v>
      </c>
      <c r="BE108" s="23">
        <v>11.287425377251889</v>
      </c>
      <c r="BF108" s="23">
        <v>8.4022575748884645</v>
      </c>
      <c r="BG108" s="23">
        <v>0</v>
      </c>
      <c r="BH108" s="23">
        <v>21.749091927134653</v>
      </c>
      <c r="BI108" s="23">
        <v>5.0688159225717673</v>
      </c>
      <c r="BJ108" s="23">
        <v>9.1342755276836307</v>
      </c>
      <c r="BK108" s="23">
        <v>7.6196796095273083</v>
      </c>
      <c r="BL108" s="23">
        <v>19.169652902061362</v>
      </c>
      <c r="BM108" s="23">
        <v>5.3499915351818292E-2</v>
      </c>
      <c r="BN108" s="23">
        <v>6.9607547314084997</v>
      </c>
      <c r="BO108" s="23">
        <v>14.988065414275772</v>
      </c>
      <c r="BP108" s="23">
        <v>12.142454190638638</v>
      </c>
      <c r="BQ108" s="23">
        <v>5.0335364479743765</v>
      </c>
      <c r="BR108" s="23">
        <v>11.322427259106028</v>
      </c>
      <c r="BS108" s="23"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  <c r="CQ108" s="23">
        <v>4.0009219926400057</v>
      </c>
      <c r="CR108" s="23">
        <v>23.715593306025905</v>
      </c>
      <c r="CS108" s="23">
        <v>0</v>
      </c>
      <c r="CT108" s="23">
        <v>0.95477010340673174</v>
      </c>
    </row>
    <row r="109" spans="2:98" x14ac:dyDescent="0.25">
      <c r="B109" s="185"/>
      <c r="C109" s="6" t="s">
        <v>1</v>
      </c>
      <c r="D109" s="23">
        <f t="shared" ref="D109:O109" si="564">+(D106/D124)*100</f>
        <v>0.47004657489371743</v>
      </c>
      <c r="E109" s="23">
        <f t="shared" si="564"/>
        <v>0.47132592287447628</v>
      </c>
      <c r="F109" s="23">
        <f t="shared" si="564"/>
        <v>0.31757436769431685</v>
      </c>
      <c r="G109" s="23">
        <f t="shared" si="564"/>
        <v>0.23769797660606284</v>
      </c>
      <c r="H109" s="23">
        <f t="shared" si="564"/>
        <v>0.1788046414806499</v>
      </c>
      <c r="I109" s="23">
        <f t="shared" si="564"/>
        <v>0.20093788294622983</v>
      </c>
      <c r="J109" s="23">
        <f t="shared" si="564"/>
        <v>0.16200706945665777</v>
      </c>
      <c r="K109" s="23">
        <f t="shared" si="564"/>
        <v>0.1319227351497079</v>
      </c>
      <c r="L109" s="23">
        <f t="shared" si="564"/>
        <v>0.1196937217059484</v>
      </c>
      <c r="M109" s="23">
        <f t="shared" si="564"/>
        <v>8.2997507165668172E-2</v>
      </c>
      <c r="N109" s="23">
        <f t="shared" si="564"/>
        <v>7.4267538350932263E-2</v>
      </c>
      <c r="O109" s="23">
        <f t="shared" si="564"/>
        <v>0.1002878460450404</v>
      </c>
      <c r="P109" s="23">
        <f t="shared" ref="P109:Q109" si="565">+(P106/P124)*100</f>
        <v>0.11974433278035916</v>
      </c>
      <c r="Q109" s="23">
        <f t="shared" si="565"/>
        <v>0.11807658662840256</v>
      </c>
      <c r="R109" s="23">
        <f t="shared" ref="R109" si="566">+(R106/R124)*100</f>
        <v>0.11839083962125053</v>
      </c>
      <c r="S109" s="88">
        <f t="shared" ref="S109" si="567">+(S106/S124)*100</f>
        <v>0.13446200194270908</v>
      </c>
      <c r="T109" s="23">
        <f t="shared" ref="T109:U109" si="568">+(T106/T124)*100</f>
        <v>0</v>
      </c>
      <c r="U109" s="23">
        <f t="shared" si="568"/>
        <v>7.1746735945786792E-3</v>
      </c>
      <c r="V109" s="23">
        <f t="shared" ref="V109" si="569">+(V106/V124)*100</f>
        <v>1.7448352417715793E-2</v>
      </c>
      <c r="W109" s="23">
        <f t="shared" ref="W109:X109" si="570">+(W106/W124)*100</f>
        <v>1.3546607411700639E-2</v>
      </c>
      <c r="X109" s="23">
        <f t="shared" si="570"/>
        <v>1.9890038264591108E-2</v>
      </c>
      <c r="Y109" s="23">
        <f t="shared" ref="Y109:Z109" si="571">+(Y106/Y124)*100</f>
        <v>4.4096892995884882E-3</v>
      </c>
      <c r="Z109" s="23">
        <f t="shared" si="571"/>
        <v>8.1659248986110707E-3</v>
      </c>
      <c r="AA109" s="23">
        <f t="shared" ref="AA109:AB109" si="572">+(AA106/AA124)*100</f>
        <v>8.9488013237733581E-3</v>
      </c>
      <c r="AB109" s="23">
        <f t="shared" si="572"/>
        <v>1.8344741643386526E-2</v>
      </c>
      <c r="AC109" s="23">
        <f t="shared" ref="AC109:AD109" si="573">+(AC106/AC124)*100</f>
        <v>1.275636091806614E-2</v>
      </c>
      <c r="AD109" s="23">
        <f t="shared" si="573"/>
        <v>0</v>
      </c>
      <c r="AE109" s="23">
        <f t="shared" ref="AE109:AF109" si="574">+(AE106/AE124)*100</f>
        <v>2.8451596163499571E-3</v>
      </c>
      <c r="AF109" s="23">
        <f t="shared" si="574"/>
        <v>0.13222210379119539</v>
      </c>
      <c r="AG109" s="23">
        <v>0</v>
      </c>
      <c r="AH109" s="23">
        <v>6.4121917700206438E-3</v>
      </c>
      <c r="AI109" s="23">
        <v>1.355363594826238E-2</v>
      </c>
      <c r="AJ109" s="23">
        <v>1.1174855339344659E-2</v>
      </c>
      <c r="AK109" s="23">
        <v>1.6475004558806215E-2</v>
      </c>
      <c r="AL109" s="23">
        <v>1.1285332371371115E-2</v>
      </c>
      <c r="AM109" s="23">
        <v>0</v>
      </c>
      <c r="AN109" s="23">
        <v>5.7396181646066739E-3</v>
      </c>
      <c r="AO109" s="23">
        <v>1.4699355573135687E-2</v>
      </c>
      <c r="AP109" s="23">
        <v>1.0639260951819773E-2</v>
      </c>
      <c r="AQ109" s="23">
        <v>2.0183092029846646E-2</v>
      </c>
      <c r="AR109" s="23">
        <v>1.1602735440103144E-2</v>
      </c>
      <c r="AS109" s="23">
        <v>0.16219209030723231</v>
      </c>
      <c r="AT109" s="23">
        <v>0</v>
      </c>
      <c r="AU109" s="23">
        <v>4.1103374390336943E-3</v>
      </c>
      <c r="AV109" s="23">
        <v>3.0365337016493233E-2</v>
      </c>
      <c r="AW109" s="23">
        <v>1.8927374927527715E-2</v>
      </c>
      <c r="AX109" s="23">
        <v>1.7803623543619564E-2</v>
      </c>
      <c r="AY109" s="23">
        <v>4.4413764497011534E-3</v>
      </c>
      <c r="AZ109" s="23">
        <v>0</v>
      </c>
      <c r="BA109" s="23">
        <v>3.9810476231398537E-3</v>
      </c>
      <c r="BB109" s="23">
        <v>3.846769972867483E-2</v>
      </c>
      <c r="BC109" s="23">
        <v>2.0501523555824398E-2</v>
      </c>
      <c r="BD109" s="23">
        <v>2.0348646202494897E-2</v>
      </c>
      <c r="BE109" s="23">
        <v>3.0762763519999441E-2</v>
      </c>
      <c r="BF109" s="23">
        <v>0.20296763693735173</v>
      </c>
      <c r="BG109" s="23">
        <v>0</v>
      </c>
      <c r="BH109" s="23">
        <v>4.5335299112601542E-2</v>
      </c>
      <c r="BI109" s="23">
        <v>1.718894452737026E-2</v>
      </c>
      <c r="BJ109" s="23">
        <v>2.7190057679161137E-2</v>
      </c>
      <c r="BK109" s="23">
        <v>2.2941317061885576E-2</v>
      </c>
      <c r="BL109" s="23">
        <v>3.3044896328130326E-2</v>
      </c>
      <c r="BM109" s="23">
        <v>1.4656862368260049E-4</v>
      </c>
      <c r="BN109" s="23">
        <v>1.4800631206358595E-2</v>
      </c>
      <c r="BO109" s="23">
        <v>6.962225936737898E-2</v>
      </c>
      <c r="BP109" s="23">
        <v>2.8295844725312536E-2</v>
      </c>
      <c r="BQ109" s="23">
        <v>2.3475216908365442E-2</v>
      </c>
      <c r="BR109" s="23">
        <v>3.578865251500743E-2</v>
      </c>
      <c r="BS109" s="23">
        <v>0.31782968805525441</v>
      </c>
      <c r="BT109" s="23">
        <v>0</v>
      </c>
      <c r="BU109" s="23">
        <v>4.3333116623354533E-3</v>
      </c>
      <c r="BV109" s="23">
        <v>7.6049879138645193E-2</v>
      </c>
      <c r="BW109" s="23">
        <v>3.1512333886411004E-2</v>
      </c>
      <c r="BX109" s="23">
        <v>2.4939617075908783E-2</v>
      </c>
      <c r="BY109" s="23">
        <v>3.3711383575788151E-2</v>
      </c>
      <c r="BZ109" s="23">
        <v>0</v>
      </c>
      <c r="CA109" s="23">
        <v>3.0810970880077878E-3</v>
      </c>
      <c r="CB109" s="23">
        <v>7.6754410872247825E-2</v>
      </c>
      <c r="CC109" s="23">
        <v>3.0219446876632739E-2</v>
      </c>
      <c r="CD109" s="23">
        <v>2.4657185585822437E-2</v>
      </c>
      <c r="CE109" s="23">
        <v>3.5116476873827261E-2</v>
      </c>
      <c r="CF109" s="23">
        <v>0.34252421312364795</v>
      </c>
      <c r="CG109" s="23">
        <v>2.1521658354660893E-3</v>
      </c>
      <c r="CH109" s="23">
        <v>2.7806598073423414E-3</v>
      </c>
      <c r="CI109" s="23">
        <v>6.6544916463360221E-2</v>
      </c>
      <c r="CJ109" s="23">
        <v>2.8771924000311071E-2</v>
      </c>
      <c r="CK109" s="23">
        <v>1.9090850864270131E-2</v>
      </c>
      <c r="CL109" s="23">
        <v>2.4658894347867302E-2</v>
      </c>
      <c r="CM109" s="23">
        <v>2.7279204807017604E-4</v>
      </c>
      <c r="CN109" s="23">
        <v>8.5799473350546239E-3</v>
      </c>
      <c r="CO109" s="23">
        <v>7.1200163037869399E-2</v>
      </c>
      <c r="CP109" s="23">
        <v>3.4386961452998299E-2</v>
      </c>
      <c r="CQ109" s="23">
        <v>2.0721932376738028E-2</v>
      </c>
      <c r="CR109" s="23">
        <v>3.3536586364076172E-2</v>
      </c>
      <c r="CS109" s="23">
        <v>0</v>
      </c>
      <c r="CT109" s="23">
        <v>2.233056135202644E-3</v>
      </c>
    </row>
    <row r="110" spans="2:98" x14ac:dyDescent="0.25">
      <c r="B110" s="185"/>
      <c r="C110" s="111" t="s">
        <v>18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  <c r="CQ110" s="112">
        <v>5.6856596499999998</v>
      </c>
      <c r="CR110" s="112">
        <v>10.674068460000001</v>
      </c>
      <c r="CS110" s="112">
        <v>0</v>
      </c>
      <c r="CT110" s="112">
        <v>0.85106382999999997</v>
      </c>
    </row>
    <row r="111" spans="2:98" x14ac:dyDescent="0.25">
      <c r="B111" s="185"/>
      <c r="C111" s="34" t="s">
        <v>10</v>
      </c>
      <c r="D111" s="23">
        <f>+(D110/D124)*100</f>
        <v>0.31919387408697647</v>
      </c>
      <c r="E111" s="23">
        <f t="shared" ref="E111:N111" si="575">+(E110/E124)*100</f>
        <v>0.33778855521767903</v>
      </c>
      <c r="F111" s="23">
        <f t="shared" si="575"/>
        <v>0.23227399592420905</v>
      </c>
      <c r="G111" s="23">
        <f t="shared" si="575"/>
        <v>0.17711812158414517</v>
      </c>
      <c r="H111" s="23">
        <f t="shared" si="575"/>
        <v>0.13627766460398649</v>
      </c>
      <c r="I111" s="23">
        <f t="shared" si="575"/>
        <v>0.1538890583047535</v>
      </c>
      <c r="J111" s="23">
        <f t="shared" si="575"/>
        <v>0.12600345574083005</v>
      </c>
      <c r="K111" s="23">
        <f t="shared" si="575"/>
        <v>0.10221232872331822</v>
      </c>
      <c r="L111" s="23">
        <f t="shared" si="575"/>
        <v>9.3615323341576212E-2</v>
      </c>
      <c r="M111" s="23">
        <f t="shared" si="575"/>
        <v>5.9474437264124665E-2</v>
      </c>
      <c r="N111" s="23">
        <f t="shared" si="575"/>
        <v>5.0279432271772957E-2</v>
      </c>
      <c r="O111" s="23">
        <f t="shared" ref="O111:Q111" si="576">+(O110/O124)*100</f>
        <v>6.9170109165062693E-2</v>
      </c>
      <c r="P111" s="23">
        <f t="shared" si="576"/>
        <v>8.6167999754619098E-2</v>
      </c>
      <c r="Q111" s="23">
        <f t="shared" si="576"/>
        <v>8.142363283340974E-2</v>
      </c>
      <c r="R111" s="23">
        <f t="shared" ref="R111:T111" si="577">+(R110/R124)*100</f>
        <v>7.2628966759315711E-2</v>
      </c>
      <c r="S111" s="88">
        <f t="shared" si="577"/>
        <v>7.6848293343068155E-2</v>
      </c>
      <c r="T111" s="23">
        <f t="shared" si="577"/>
        <v>0</v>
      </c>
      <c r="U111" s="23">
        <f t="shared" ref="U111:V111" si="578">+(U110/U124)*100</f>
        <v>4.8785485168349376E-3</v>
      </c>
      <c r="V111" s="23">
        <f t="shared" si="578"/>
        <v>9.0243514302349708E-3</v>
      </c>
      <c r="W111" s="23">
        <f t="shared" ref="W111:X111" si="579">+(W110/W124)*100</f>
        <v>8.8278390344707445E-3</v>
      </c>
      <c r="X111" s="23">
        <f t="shared" si="579"/>
        <v>1.3092276699599522E-2</v>
      </c>
      <c r="Y111" s="23">
        <f t="shared" ref="Y111:Z111" si="580">+(Y110/Y124)*100</f>
        <v>2.513788699147786E-3</v>
      </c>
      <c r="Z111" s="23">
        <f t="shared" si="580"/>
        <v>5.6860256203126094E-3</v>
      </c>
      <c r="AA111" s="23">
        <f t="shared" ref="AA111:AB111" si="581">+(AA110/AA124)*100</f>
        <v>4.8642567337149837E-3</v>
      </c>
      <c r="AB111" s="23">
        <f t="shared" si="581"/>
        <v>1.1640787185566423E-2</v>
      </c>
      <c r="AC111" s="23">
        <f t="shared" ref="AC111:AD111" si="582">+(AC110/AC124)*100</f>
        <v>8.8278390344707445E-3</v>
      </c>
      <c r="AD111" s="23">
        <f t="shared" si="582"/>
        <v>0</v>
      </c>
      <c r="AE111" s="23">
        <f t="shared" ref="AE111:AF111" si="583">+(AE110/AE124)*100</f>
        <v>2.5437298416223701E-3</v>
      </c>
      <c r="AF111" s="23">
        <f t="shared" si="583"/>
        <v>8.7328272047630218E-2</v>
      </c>
      <c r="AG111" s="23">
        <v>0</v>
      </c>
      <c r="AH111" s="23">
        <v>4.4895612699537221E-3</v>
      </c>
      <c r="AI111" s="23">
        <v>7.9304417069866063E-3</v>
      </c>
      <c r="AJ111" s="23">
        <v>7.9768991693077128E-3</v>
      </c>
      <c r="AK111" s="23">
        <v>1.3083711968636289E-2</v>
      </c>
      <c r="AL111" s="23">
        <v>7.7428871936671391E-3</v>
      </c>
      <c r="AM111" s="23">
        <v>0</v>
      </c>
      <c r="AN111" s="23">
        <v>3.9060500870909949E-3</v>
      </c>
      <c r="AO111" s="23">
        <v>7.2459052608858914E-3</v>
      </c>
      <c r="AP111" s="23">
        <v>8.5551058177009559E-3</v>
      </c>
      <c r="AQ111" s="23">
        <v>1.6379548018779291E-2</v>
      </c>
      <c r="AR111" s="23">
        <v>7.4579336739121378E-3</v>
      </c>
      <c r="AS111" s="23">
        <v>0.1166582358246496</v>
      </c>
      <c r="AT111" s="23">
        <v>0</v>
      </c>
      <c r="AU111" s="23">
        <v>2.5191363686131126E-3</v>
      </c>
      <c r="AV111" s="23">
        <v>2.1484799403637275E-2</v>
      </c>
      <c r="AW111" s="23">
        <v>1.4856231648187931E-2</v>
      </c>
      <c r="AX111" s="23">
        <v>1.3824964642524397E-2</v>
      </c>
      <c r="AY111" s="23">
        <v>1.8490980128274153E-3</v>
      </c>
      <c r="AZ111" s="23">
        <v>0</v>
      </c>
      <c r="BA111" s="23">
        <v>2.4679355702204898E-3</v>
      </c>
      <c r="BB111" s="23">
        <v>2.326187140003801E-2</v>
      </c>
      <c r="BC111" s="23">
        <v>1.4856231648187931E-2</v>
      </c>
      <c r="BD111" s="23">
        <v>1.3557939004486003E-2</v>
      </c>
      <c r="BE111" s="23">
        <v>1.7348430799365291E-2</v>
      </c>
      <c r="BF111" s="23">
        <v>0.13537412974001187</v>
      </c>
      <c r="BG111" s="23">
        <v>0</v>
      </c>
      <c r="BH111" s="23">
        <v>2.2567277510512771E-2</v>
      </c>
      <c r="BI111" s="23">
        <v>1.0309100285201321E-2</v>
      </c>
      <c r="BJ111" s="23">
        <v>1.5960040051245735E-2</v>
      </c>
      <c r="BK111" s="23">
        <v>1.3282611808847621E-2</v>
      </c>
      <c r="BL111" s="23">
        <v>1.8941302248552901E-2</v>
      </c>
      <c r="BM111" s="23">
        <v>0</v>
      </c>
      <c r="BN111" s="23">
        <v>7.9245976387596982E-3</v>
      </c>
      <c r="BO111" s="23">
        <v>3.9235308887547948E-2</v>
      </c>
      <c r="BP111" s="23">
        <v>1.5960040051245735E-2</v>
      </c>
      <c r="BQ111" s="23">
        <v>1.310927219905777E-2</v>
      </c>
      <c r="BR111" s="23">
        <v>2.0058263641737656E-2</v>
      </c>
      <c r="BS111" s="23">
        <v>0.17734781432270924</v>
      </c>
      <c r="BT111" s="23">
        <v>0</v>
      </c>
      <c r="BU111" s="23">
        <v>3.0408306144339998E-3</v>
      </c>
      <c r="BV111" s="23">
        <v>4.108641546146611E-2</v>
      </c>
      <c r="BW111" s="23">
        <v>1.5244525691130467E-2</v>
      </c>
      <c r="BX111" s="23">
        <v>1.4407035096262408E-2</v>
      </c>
      <c r="BY111" s="23">
        <v>1.9409980675376103E-2</v>
      </c>
      <c r="BZ111" s="23">
        <v>0</v>
      </c>
      <c r="CA111" s="23">
        <v>1.8820104026218637E-3</v>
      </c>
      <c r="CB111" s="23">
        <v>4.215421065270241E-2</v>
      </c>
      <c r="CC111" s="23">
        <v>1.5244525691130467E-2</v>
      </c>
      <c r="CD111" s="23">
        <v>1.4424016412132664E-2</v>
      </c>
      <c r="CE111" s="23">
        <v>2.0980776497223193E-2</v>
      </c>
      <c r="CF111" s="23">
        <v>0.18906053359282046</v>
      </c>
      <c r="CG111" s="23">
        <v>0</v>
      </c>
      <c r="CH111" s="23">
        <v>1.7118042044176819E-3</v>
      </c>
      <c r="CI111" s="23">
        <v>3.8619527283572812E-2</v>
      </c>
      <c r="CJ111" s="23">
        <v>1.2544508680857906E-2</v>
      </c>
      <c r="CK111" s="23">
        <v>1.1435964907306619E-2</v>
      </c>
      <c r="CL111" s="23">
        <v>1.4648068916956067E-2</v>
      </c>
      <c r="CM111" s="23">
        <v>0</v>
      </c>
      <c r="CN111" s="23">
        <v>1.7118042044176819E-3</v>
      </c>
      <c r="CO111" s="23">
        <v>4.4131080879230268E-2</v>
      </c>
      <c r="CP111" s="23">
        <v>1.386583365111913E-2</v>
      </c>
      <c r="CQ111" s="23">
        <v>1.1435964907306619E-2</v>
      </c>
      <c r="CR111" s="23">
        <v>2.1469500434615083E-2</v>
      </c>
      <c r="CS111" s="23">
        <v>0</v>
      </c>
      <c r="CT111" s="23">
        <v>1.4128364615671085E-3</v>
      </c>
    </row>
    <row r="112" spans="2:98" x14ac:dyDescent="0.25">
      <c r="B112" s="185"/>
      <c r="C112" s="111" t="s">
        <v>19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  <c r="CQ112" s="112">
        <v>3.7243287500000002</v>
      </c>
      <c r="CR112" s="112">
        <v>5.8069443599999993</v>
      </c>
      <c r="CS112" s="112">
        <v>0</v>
      </c>
      <c r="CT112" s="112">
        <v>0.49408358000000002</v>
      </c>
    </row>
    <row r="113" spans="2:98" x14ac:dyDescent="0.25">
      <c r="B113" s="185"/>
      <c r="C113" s="34" t="s">
        <v>10</v>
      </c>
      <c r="D113" s="23">
        <f>+(D112/D124)*100</f>
        <v>0.15069976168999291</v>
      </c>
      <c r="E113" s="23">
        <f t="shared" ref="E113:N113" si="584">+(E112/E124)*100</f>
        <v>0.13335697892800014</v>
      </c>
      <c r="F113" s="23">
        <f t="shared" si="584"/>
        <v>8.5288406802554395E-2</v>
      </c>
      <c r="G113" s="23">
        <f t="shared" si="584"/>
        <v>6.0570809011344484E-2</v>
      </c>
      <c r="H113" s="23">
        <f t="shared" si="584"/>
        <v>4.2052071953162733E-2</v>
      </c>
      <c r="I113" s="23">
        <f t="shared" si="584"/>
        <v>4.5937235964469927E-2</v>
      </c>
      <c r="J113" s="23">
        <f t="shared" si="584"/>
        <v>3.5137827637536853E-2</v>
      </c>
      <c r="K113" s="23">
        <f t="shared" si="584"/>
        <v>2.9342004998500325E-2</v>
      </c>
      <c r="L113" s="23">
        <f t="shared" si="584"/>
        <v>2.5582600827637254E-2</v>
      </c>
      <c r="M113" s="23">
        <f t="shared" si="584"/>
        <v>2.2775011414143023E-2</v>
      </c>
      <c r="N113" s="23">
        <f t="shared" si="584"/>
        <v>2.3448064250834108E-2</v>
      </c>
      <c r="O113" s="23">
        <f t="shared" ref="O113:Q113" si="585">+(O112/O124)*100</f>
        <v>2.7611499069965441E-2</v>
      </c>
      <c r="P113" s="23">
        <f t="shared" si="585"/>
        <v>3.3529976233520074E-2</v>
      </c>
      <c r="Q113" s="23">
        <f t="shared" si="585"/>
        <v>3.4311107326285638E-2</v>
      </c>
      <c r="R113" s="23">
        <f t="shared" ref="R113:T113" si="586">+(R112/R124)*100</f>
        <v>4.4140329096458805E-2</v>
      </c>
      <c r="S113" s="88">
        <f t="shared" si="586"/>
        <v>5.1993014450087124E-2</v>
      </c>
      <c r="T113" s="23">
        <f t="shared" si="586"/>
        <v>0</v>
      </c>
      <c r="U113" s="23">
        <f t="shared" ref="U113:V113" si="587">+(U112/U124)*100</f>
        <v>2.2961250777437411E-3</v>
      </c>
      <c r="V113" s="23">
        <f t="shared" si="587"/>
        <v>7.9706008122384514E-3</v>
      </c>
      <c r="W113" s="23">
        <f t="shared" ref="W113:X113" si="588">+(W112/W124)*100</f>
        <v>4.7187683772298974E-3</v>
      </c>
      <c r="X113" s="23">
        <f t="shared" si="588"/>
        <v>6.7972863346706129E-3</v>
      </c>
      <c r="Y113" s="23">
        <f t="shared" ref="Y113:Z113" si="589">+(Y112/Y124)*100</f>
        <v>1.2953737566323521E-3</v>
      </c>
      <c r="Z113" s="23">
        <f t="shared" si="589"/>
        <v>2.4657640548927588E-3</v>
      </c>
      <c r="AA113" s="23">
        <f t="shared" ref="AA113:AB113" si="590">+(AA112/AA124)*100</f>
        <v>4.0845445900583761E-3</v>
      </c>
      <c r="AB113" s="23">
        <f t="shared" si="590"/>
        <v>6.292109962982336E-3</v>
      </c>
      <c r="AC113" s="23">
        <f t="shared" ref="AC113:AD113" si="591">+(AC112/AC124)*100</f>
        <v>3.8509740125230608E-3</v>
      </c>
      <c r="AD113" s="23">
        <f t="shared" si="591"/>
        <v>0</v>
      </c>
      <c r="AE113" s="23">
        <f t="shared" ref="AE113:AF113" si="592">+(AE112/AE124)*100</f>
        <v>3.0142977472758658E-4</v>
      </c>
      <c r="AF113" s="23">
        <f t="shared" si="592"/>
        <v>4.3325431772532244E-2</v>
      </c>
      <c r="AG113" s="23">
        <v>0</v>
      </c>
      <c r="AH113" s="23">
        <v>1.9226305000669213E-3</v>
      </c>
      <c r="AI113" s="23">
        <v>5.3728988128877936E-3</v>
      </c>
      <c r="AJ113" s="23">
        <v>3.1975928018768262E-3</v>
      </c>
      <c r="AK113" s="23">
        <v>3.3912925901699253E-3</v>
      </c>
      <c r="AL113" s="23">
        <v>3.1705645727487059E-3</v>
      </c>
      <c r="AM113" s="23">
        <v>0</v>
      </c>
      <c r="AN113" s="23">
        <v>1.833568077515679E-3</v>
      </c>
      <c r="AO113" s="23">
        <v>6.4496374635826109E-3</v>
      </c>
      <c r="AP113" s="23">
        <v>2.0841551341188183E-3</v>
      </c>
      <c r="AQ113" s="23">
        <v>3.7409535040454434E-3</v>
      </c>
      <c r="AR113" s="23">
        <v>3.7697943276845816E-3</v>
      </c>
      <c r="AS113" s="23">
        <v>4.1284158835028027E-2</v>
      </c>
      <c r="AT113" s="23">
        <v>0</v>
      </c>
      <c r="AU113" s="23">
        <v>1.5912010704205812E-3</v>
      </c>
      <c r="AV113" s="23">
        <v>7.7074903149619073E-3</v>
      </c>
      <c r="AW113" s="23">
        <v>3.8828457332408016E-3</v>
      </c>
      <c r="AX113" s="23">
        <v>3.9195976467086375E-3</v>
      </c>
      <c r="AY113" s="23">
        <v>2.5922784368737381E-3</v>
      </c>
      <c r="AZ113" s="23">
        <v>0</v>
      </c>
      <c r="BA113" s="23">
        <v>1.5131120529193634E-3</v>
      </c>
      <c r="BB113" s="23">
        <v>1.3850407613454201E-2</v>
      </c>
      <c r="BC113" s="23">
        <v>4.9273749686691223E-3</v>
      </c>
      <c r="BD113" s="23">
        <v>6.7306670251717242E-3</v>
      </c>
      <c r="BE113" s="23">
        <v>7.9687065426846098E-3</v>
      </c>
      <c r="BF113" s="23">
        <v>5.6895384141879814E-2</v>
      </c>
      <c r="BG113" s="23">
        <v>0</v>
      </c>
      <c r="BH113" s="23">
        <v>2.1842938625343013E-2</v>
      </c>
      <c r="BI113" s="23">
        <v>6.8195041896935678E-3</v>
      </c>
      <c r="BJ113" s="23">
        <v>1.015595333570671E-2</v>
      </c>
      <c r="BK113" s="23">
        <v>9.518061132433463E-3</v>
      </c>
      <c r="BL113" s="23">
        <v>1.3811737760799084E-2</v>
      </c>
      <c r="BM113" s="23">
        <v>0</v>
      </c>
      <c r="BN113" s="23">
        <v>6.1307633952969454E-3</v>
      </c>
      <c r="BO113" s="23">
        <v>2.9083839496441541E-2</v>
      </c>
      <c r="BP113" s="23">
        <v>1.1485491342724858E-2</v>
      </c>
      <c r="BQ113" s="23">
        <v>1.0158667437429067E-2</v>
      </c>
      <c r="BR113" s="23">
        <v>1.5465897331380854E-2</v>
      </c>
      <c r="BS113" s="23">
        <v>0.1344728540472491</v>
      </c>
      <c r="BT113" s="23">
        <v>0</v>
      </c>
      <c r="BU113" s="23">
        <v>1.2924810479014535E-3</v>
      </c>
      <c r="BV113" s="23">
        <v>3.3070169400771558E-2</v>
      </c>
      <c r="BW113" s="23">
        <v>1.3417267423002796E-2</v>
      </c>
      <c r="BX113" s="23">
        <v>1.0280716048767919E-2</v>
      </c>
      <c r="BY113" s="23">
        <v>1.4045320985342728E-2</v>
      </c>
      <c r="BZ113" s="23">
        <v>0</v>
      </c>
      <c r="CA113" s="23">
        <v>1.1990866853859232E-3</v>
      </c>
      <c r="CB113" s="23">
        <v>3.3386130980147692E-2</v>
      </c>
      <c r="CC113" s="23">
        <v>1.4010963116832179E-2</v>
      </c>
      <c r="CD113" s="23">
        <v>9.9370308423441748E-3</v>
      </c>
      <c r="CE113" s="23">
        <v>1.3880472290602477E-2</v>
      </c>
      <c r="CF113" s="23">
        <v>0.14543211112540702</v>
      </c>
      <c r="CG113" s="23">
        <v>0</v>
      </c>
      <c r="CH113" s="23">
        <v>1.0688556029246599E-3</v>
      </c>
      <c r="CI113" s="23">
        <v>2.7028414249714902E-2</v>
      </c>
      <c r="CJ113" s="23">
        <v>1.5489909019017213E-2</v>
      </c>
      <c r="CK113" s="23">
        <v>7.5795485270039476E-3</v>
      </c>
      <c r="CL113" s="23">
        <v>9.936863737763018E-3</v>
      </c>
      <c r="CM113" s="23">
        <v>0</v>
      </c>
      <c r="CN113" s="23">
        <v>1.0142185487459828E-3</v>
      </c>
      <c r="CO113" s="23">
        <v>2.6295609948900647E-2</v>
      </c>
      <c r="CP113" s="23">
        <v>1.9740230901600101E-2</v>
      </c>
      <c r="CQ113" s="23">
        <v>7.491002893265538E-3</v>
      </c>
      <c r="CR113" s="23">
        <v>1.1679913327144386E-2</v>
      </c>
      <c r="CS113" s="23">
        <v>0</v>
      </c>
      <c r="CT113" s="23">
        <v>8.202196736355362E-4</v>
      </c>
    </row>
    <row r="114" spans="2:98" x14ac:dyDescent="0.25">
      <c r="B114" s="185"/>
      <c r="C114" s="111" t="s">
        <v>20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  <c r="CQ114" s="112">
        <v>0.89240896999999997</v>
      </c>
      <c r="CR114" s="112">
        <v>0.19249199</v>
      </c>
      <c r="CS114" s="112">
        <v>0</v>
      </c>
      <c r="CT114" s="112">
        <v>0</v>
      </c>
    </row>
    <row r="115" spans="2:98" x14ac:dyDescent="0.25">
      <c r="B115" s="185"/>
      <c r="C115" s="34" t="s">
        <v>10</v>
      </c>
      <c r="D115" s="23">
        <f>+(D114/D124)*100</f>
        <v>1.5293911674793705E-4</v>
      </c>
      <c r="E115" s="23">
        <f t="shared" ref="E115:P115" si="593">+(E114/E124)*100</f>
        <v>1.8038872879693352E-4</v>
      </c>
      <c r="F115" s="23">
        <f t="shared" si="593"/>
        <v>1.1964967553354589E-5</v>
      </c>
      <c r="G115" s="23">
        <f t="shared" si="593"/>
        <v>9.0460105732753107E-6</v>
      </c>
      <c r="H115" s="23">
        <f t="shared" si="593"/>
        <v>4.7490492350063041E-4</v>
      </c>
      <c r="I115" s="23">
        <f t="shared" si="593"/>
        <v>1.1115886770064135E-3</v>
      </c>
      <c r="J115" s="23">
        <f t="shared" si="593"/>
        <v>8.6578607829086566E-4</v>
      </c>
      <c r="K115" s="23">
        <f t="shared" si="593"/>
        <v>3.6840142788936877E-4</v>
      </c>
      <c r="L115" s="23">
        <f t="shared" si="593"/>
        <v>4.957975367349774E-4</v>
      </c>
      <c r="M115" s="23">
        <f t="shared" si="593"/>
        <v>7.4805848740049682E-4</v>
      </c>
      <c r="N115" s="23">
        <f t="shared" si="593"/>
        <v>5.775523103492044E-4</v>
      </c>
      <c r="O115" s="23">
        <f t="shared" si="593"/>
        <v>3.5062378100122627E-3</v>
      </c>
      <c r="P115" s="23">
        <f t="shared" si="593"/>
        <v>2.418263348207677E-3</v>
      </c>
      <c r="Q115" s="23">
        <f t="shared" ref="Q115" si="594">+(Q114/Q124)*100</f>
        <v>2.3418464687072153E-3</v>
      </c>
      <c r="R115" s="23">
        <f t="shared" ref="R115" si="595">+(R114/R124)*100</f>
        <v>1.6215437654760636E-3</v>
      </c>
      <c r="S115" s="88">
        <f t="shared" ref="S115" si="596">+(S114/S124)*100</f>
        <v>5.6206941495538032E-3</v>
      </c>
      <c r="T115" s="23">
        <f t="shared" ref="T115:U115" si="597">+(T114/T124)*100</f>
        <v>0</v>
      </c>
      <c r="U115" s="23">
        <f t="shared" si="597"/>
        <v>0</v>
      </c>
      <c r="V115" s="23">
        <f t="shared" ref="V115" si="598">+(V114/V124)*100</f>
        <v>4.5340017524236778E-4</v>
      </c>
      <c r="W115" s="23">
        <f t="shared" ref="W115:X115" si="599">+(W114/W124)*100</f>
        <v>0</v>
      </c>
      <c r="X115" s="23">
        <f t="shared" si="599"/>
        <v>4.7523032097006035E-7</v>
      </c>
      <c r="Y115" s="23">
        <f t="shared" ref="Y115:Z115" si="600">+(Y114/Y124)*100</f>
        <v>6.0052684380835022E-4</v>
      </c>
      <c r="Z115" s="23">
        <f t="shared" si="600"/>
        <v>1.4135223405701854E-5</v>
      </c>
      <c r="AA115" s="23">
        <f t="shared" ref="AA115:AB115" si="601">+(AA114/AA124)*100</f>
        <v>0</v>
      </c>
      <c r="AB115" s="23">
        <f t="shared" si="601"/>
        <v>4.1184449483776475E-4</v>
      </c>
      <c r="AC115" s="23">
        <f t="shared" ref="AC115:AD115" si="602">+(AC114/AC124)*100</f>
        <v>7.7547871072333209E-5</v>
      </c>
      <c r="AD115" s="23">
        <f t="shared" si="602"/>
        <v>0</v>
      </c>
      <c r="AE115" s="23">
        <f t="shared" ref="AE115:AF115" si="603">+(AE114/AE124)*100</f>
        <v>0</v>
      </c>
      <c r="AF115" s="23">
        <f t="shared" si="603"/>
        <v>1.5683999710329557E-3</v>
      </c>
      <c r="AG115" s="23">
        <v>0</v>
      </c>
      <c r="AH115" s="23">
        <v>0</v>
      </c>
      <c r="AI115" s="23">
        <v>2.5029542838797916E-4</v>
      </c>
      <c r="AJ115" s="23">
        <v>3.6336816011902359E-7</v>
      </c>
      <c r="AK115" s="23">
        <v>0</v>
      </c>
      <c r="AL115" s="23">
        <v>3.718806049552705E-4</v>
      </c>
      <c r="AM115" s="23">
        <v>0</v>
      </c>
      <c r="AN115" s="23">
        <v>0</v>
      </c>
      <c r="AO115" s="23">
        <v>1.0038128486671855E-3</v>
      </c>
      <c r="AP115" s="23">
        <v>0</v>
      </c>
      <c r="AQ115" s="23">
        <v>6.2590507021915157E-5</v>
      </c>
      <c r="AR115" s="23">
        <v>3.7500743850642384E-4</v>
      </c>
      <c r="AS115" s="23">
        <v>4.2496956475546787E-3</v>
      </c>
      <c r="AT115" s="23">
        <v>0</v>
      </c>
      <c r="AU115" s="23">
        <v>0</v>
      </c>
      <c r="AV115" s="23">
        <v>1.1730472978940378E-3</v>
      </c>
      <c r="AW115" s="23">
        <v>1.8829754609897794E-4</v>
      </c>
      <c r="AX115" s="23">
        <v>5.9061254386532119E-5</v>
      </c>
      <c r="AY115" s="23">
        <v>0</v>
      </c>
      <c r="AZ115" s="23">
        <v>0</v>
      </c>
      <c r="BA115" s="23">
        <v>0</v>
      </c>
      <c r="BB115" s="23">
        <v>1.3554207151826227E-3</v>
      </c>
      <c r="BC115" s="23">
        <v>7.1791693896734233E-4</v>
      </c>
      <c r="BD115" s="23">
        <v>6.0040172837169166E-5</v>
      </c>
      <c r="BE115" s="23">
        <v>5.4456261779495556E-3</v>
      </c>
      <c r="BF115" s="23">
        <v>1.0698123055459948E-2</v>
      </c>
      <c r="BG115" s="23">
        <v>0</v>
      </c>
      <c r="BH115" s="23">
        <v>9.2508297674575885E-4</v>
      </c>
      <c r="BI115" s="23">
        <v>6.0340052475368365E-5</v>
      </c>
      <c r="BJ115" s="23">
        <v>1.0740642922086921E-3</v>
      </c>
      <c r="BK115" s="23">
        <v>1.4064412060449182E-4</v>
      </c>
      <c r="BL115" s="23">
        <v>2.9185631877834276E-4</v>
      </c>
      <c r="BM115" s="23">
        <v>1.4656862368260049E-4</v>
      </c>
      <c r="BN115" s="23">
        <v>7.4527017230195333E-4</v>
      </c>
      <c r="BO115" s="23">
        <v>1.3031109833894835E-3</v>
      </c>
      <c r="BP115" s="23">
        <v>8.5031333134193956E-4</v>
      </c>
      <c r="BQ115" s="23">
        <v>2.072772718786052E-4</v>
      </c>
      <c r="BR115" s="23">
        <v>2.644915418889275E-4</v>
      </c>
      <c r="BS115" s="23">
        <v>6.0090196852961644E-3</v>
      </c>
      <c r="BT115" s="23">
        <v>0</v>
      </c>
      <c r="BU115" s="23">
        <v>0</v>
      </c>
      <c r="BV115" s="23">
        <v>1.8932942764075128E-3</v>
      </c>
      <c r="BW115" s="23">
        <v>2.8505407722777447E-3</v>
      </c>
      <c r="BX115" s="23">
        <v>2.5186593087845428E-4</v>
      </c>
      <c r="BY115" s="23">
        <v>2.5608191506932589E-4</v>
      </c>
      <c r="BZ115" s="23">
        <v>0</v>
      </c>
      <c r="CA115" s="23">
        <v>0</v>
      </c>
      <c r="CB115" s="23">
        <v>1.214069239397727E-3</v>
      </c>
      <c r="CC115" s="23">
        <v>9.6395806867009316E-4</v>
      </c>
      <c r="CD115" s="23">
        <v>2.9613833134559526E-4</v>
      </c>
      <c r="CE115" s="23">
        <v>2.552280860015856E-4</v>
      </c>
      <c r="CF115" s="23">
        <v>8.0315684054205454E-3</v>
      </c>
      <c r="CG115" s="23">
        <v>2.1521658354660893E-3</v>
      </c>
      <c r="CH115" s="23">
        <v>0</v>
      </c>
      <c r="CI115" s="23">
        <v>8.9697493007249909E-4</v>
      </c>
      <c r="CJ115" s="23">
        <v>7.3750630043595614E-4</v>
      </c>
      <c r="CK115" s="23">
        <v>7.5337429959564521E-5</v>
      </c>
      <c r="CL115" s="23">
        <v>7.3961693148216781E-5</v>
      </c>
      <c r="CM115" s="23">
        <v>2.7279204807017604E-4</v>
      </c>
      <c r="CN115" s="23">
        <v>5.8539245818909581E-3</v>
      </c>
      <c r="CO115" s="23">
        <v>7.7347220973849793E-4</v>
      </c>
      <c r="CP115" s="23">
        <v>7.808969002790644E-4</v>
      </c>
      <c r="CQ115" s="23">
        <v>1.7949645761658713E-3</v>
      </c>
      <c r="CR115" s="23">
        <v>3.8717260231671042E-4</v>
      </c>
      <c r="CS115" s="23">
        <v>0</v>
      </c>
      <c r="CT115" s="23">
        <v>0</v>
      </c>
    </row>
    <row r="116" spans="2:98" x14ac:dyDescent="0.25">
      <c r="B116" s="185"/>
      <c r="C116" s="47" t="s">
        <v>122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  <c r="CQ116" s="28">
        <v>41.251428619917</v>
      </c>
      <c r="CR116" s="28">
        <v>28.77093042354403</v>
      </c>
      <c r="CS116" s="28">
        <v>3.7989922979400728</v>
      </c>
      <c r="CT116" s="28">
        <v>7.9825904098752911</v>
      </c>
    </row>
    <row r="117" spans="2:98" x14ac:dyDescent="0.25">
      <c r="B117" s="185"/>
      <c r="C117" s="22" t="s">
        <v>15</v>
      </c>
      <c r="D117" s="23">
        <v>0</v>
      </c>
      <c r="E117" s="23">
        <v>0</v>
      </c>
      <c r="F117" s="23">
        <v>0</v>
      </c>
      <c r="G117" s="23">
        <f t="shared" ref="G117:H117" si="604">+(G116/G103)*100</f>
        <v>0</v>
      </c>
      <c r="H117" s="23">
        <f t="shared" si="604"/>
        <v>0.96700823433100003</v>
      </c>
      <c r="I117" s="23">
        <f t="shared" ref="I117:AF117" si="605">+(I116/I103)*100</f>
        <v>22.062616459463545</v>
      </c>
      <c r="J117" s="23">
        <f t="shared" si="605"/>
        <v>18.812462893754294</v>
      </c>
      <c r="K117" s="23">
        <f t="shared" si="605"/>
        <v>18.417038543586372</v>
      </c>
      <c r="L117" s="23">
        <f t="shared" si="605"/>
        <v>27.66315838845906</v>
      </c>
      <c r="M117" s="23">
        <f t="shared" si="605"/>
        <v>42.402152341329753</v>
      </c>
      <c r="N117" s="23">
        <f t="shared" si="605"/>
        <v>55.997842442888668</v>
      </c>
      <c r="O117" s="23">
        <f t="shared" si="605"/>
        <v>45.105715119935589</v>
      </c>
      <c r="P117" s="23">
        <f t="shared" si="605"/>
        <v>51.954326231718419</v>
      </c>
      <c r="Q117" s="23">
        <f t="shared" si="605"/>
        <v>62.928844591411369</v>
      </c>
      <c r="R117" s="23">
        <f t="shared" si="605"/>
        <v>35.494418728767215</v>
      </c>
      <c r="S117" s="23">
        <f t="shared" si="605"/>
        <v>60.55696823802927</v>
      </c>
      <c r="T117" s="23">
        <f t="shared" si="605"/>
        <v>100</v>
      </c>
      <c r="U117" s="23">
        <f t="shared" si="605"/>
        <v>48.19302063001129</v>
      </c>
      <c r="V117" s="23">
        <f t="shared" si="605"/>
        <v>24.892550139932386</v>
      </c>
      <c r="W117" s="23">
        <f t="shared" si="605"/>
        <v>36.631406354855486</v>
      </c>
      <c r="X117" s="23">
        <f t="shared" si="605"/>
        <v>19.668206151046437</v>
      </c>
      <c r="Y117" s="23">
        <f t="shared" si="605"/>
        <v>72.659868573711563</v>
      </c>
      <c r="Z117" s="23">
        <f t="shared" si="605"/>
        <v>30.555782644785591</v>
      </c>
      <c r="AA117" s="23">
        <f t="shared" si="605"/>
        <v>41.069639840187435</v>
      </c>
      <c r="AB117" s="23">
        <f t="shared" si="605"/>
        <v>22.837388240650718</v>
      </c>
      <c r="AC117" s="23">
        <f t="shared" si="605"/>
        <v>47.27725658377679</v>
      </c>
      <c r="AD117" s="23">
        <f t="shared" si="605"/>
        <v>100</v>
      </c>
      <c r="AE117" s="23">
        <f t="shared" si="605"/>
        <v>86.879434083181565</v>
      </c>
      <c r="AF117" s="23">
        <f t="shared" si="605"/>
        <v>40.204378593264877</v>
      </c>
      <c r="AG117" s="23">
        <v>100</v>
      </c>
      <c r="AH117" s="23">
        <v>57.855040910647539</v>
      </c>
      <c r="AI117" s="23">
        <v>23.697565334504471</v>
      </c>
      <c r="AJ117" s="23">
        <v>46.292243485201936</v>
      </c>
      <c r="AK117" s="23">
        <v>24.39303875901745</v>
      </c>
      <c r="AL117" s="23">
        <v>54.616597200201781</v>
      </c>
      <c r="AM117" s="23">
        <v>100</v>
      </c>
      <c r="AN117" s="23">
        <v>58.297902447628999</v>
      </c>
      <c r="AO117" s="23">
        <v>59.727333528712791</v>
      </c>
      <c r="AP117" s="23">
        <v>48.89293657722073</v>
      </c>
      <c r="AQ117" s="23">
        <v>79.419005855774031</v>
      </c>
      <c r="AR117" s="23">
        <v>92.588685255265617</v>
      </c>
      <c r="AS117" s="23">
        <v>65.665929261479036</v>
      </c>
      <c r="AT117" s="23">
        <v>100</v>
      </c>
      <c r="AU117" s="23">
        <v>73.125841252603863</v>
      </c>
      <c r="AV117" s="23">
        <v>16.27639493125999</v>
      </c>
      <c r="AW117" s="23">
        <v>41.248992955048422</v>
      </c>
      <c r="AX117" s="23">
        <v>13.906129969649312</v>
      </c>
      <c r="AY117" s="23">
        <v>68.667783824430202</v>
      </c>
      <c r="AZ117" s="23">
        <v>100</v>
      </c>
      <c r="BA117" s="23">
        <v>83.380444580886319</v>
      </c>
      <c r="BB117" s="23">
        <v>49.095306532647967</v>
      </c>
      <c r="BC117" s="23">
        <v>84.381608875415623</v>
      </c>
      <c r="BD117" s="23">
        <v>11.837096922057762</v>
      </c>
      <c r="BE117" s="23">
        <v>85.405515575188872</v>
      </c>
      <c r="BF117" s="23">
        <v>65.874243797602887</v>
      </c>
      <c r="BG117" s="23">
        <v>100</v>
      </c>
      <c r="BH117" s="23">
        <v>63.047511500831099</v>
      </c>
      <c r="BI117" s="23">
        <v>32.30074599039861</v>
      </c>
      <c r="BJ117" s="23">
        <v>73.058987783115001</v>
      </c>
      <c r="BK117" s="23">
        <v>13.417676627990039</v>
      </c>
      <c r="BL117" s="23">
        <v>57.964685389411429</v>
      </c>
      <c r="BM117" s="23">
        <v>99.781676125066639</v>
      </c>
      <c r="BN117" s="23">
        <v>85.458682008361421</v>
      </c>
      <c r="BO117" s="23">
        <v>20.133380861512016</v>
      </c>
      <c r="BP117" s="23">
        <v>25.867095975370457</v>
      </c>
      <c r="BQ117" s="23">
        <v>11.977153164349112</v>
      </c>
      <c r="BR117" s="23">
        <v>80.960906741093567</v>
      </c>
      <c r="BS117" s="23"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  <c r="CQ117" s="23">
        <v>80.016231245349346</v>
      </c>
      <c r="CR117" s="23">
        <v>63.310128678433351</v>
      </c>
      <c r="CS117" s="23">
        <v>100</v>
      </c>
      <c r="CT117" s="23">
        <v>85.579060690001427</v>
      </c>
    </row>
    <row r="118" spans="2:98" x14ac:dyDescent="0.25">
      <c r="B118" s="185"/>
      <c r="C118" s="22" t="s">
        <v>4</v>
      </c>
      <c r="D118" s="23">
        <v>0</v>
      </c>
      <c r="E118" s="23">
        <v>0</v>
      </c>
      <c r="F118" s="23">
        <v>0</v>
      </c>
      <c r="G118" s="23">
        <f t="shared" ref="G118:H118" si="606">+(G116/G9)*100</f>
        <v>0</v>
      </c>
      <c r="H118" s="23">
        <f t="shared" si="606"/>
        <v>0.12583418364375173</v>
      </c>
      <c r="I118" s="23">
        <f t="shared" ref="I118:AF118" si="607">+(I116/I9)*100</f>
        <v>3.0864900007081522</v>
      </c>
      <c r="J118" s="23">
        <f t="shared" si="607"/>
        <v>2.5188865446722111</v>
      </c>
      <c r="K118" s="23">
        <f t="shared" si="607"/>
        <v>2.349947745830324</v>
      </c>
      <c r="L118" s="23">
        <f t="shared" si="607"/>
        <v>3.8602172125681218</v>
      </c>
      <c r="M118" s="23">
        <f t="shared" si="607"/>
        <v>6.4219945186512666</v>
      </c>
      <c r="N118" s="23">
        <f t="shared" si="607"/>
        <v>8.3188367294546506</v>
      </c>
      <c r="O118" s="23">
        <f t="shared" si="607"/>
        <v>6.3136044952377031</v>
      </c>
      <c r="P118" s="23">
        <f t="shared" si="607"/>
        <v>7.3313258423415366</v>
      </c>
      <c r="Q118" s="23">
        <f t="shared" si="607"/>
        <v>11.594078794053939</v>
      </c>
      <c r="R118" s="23">
        <f t="shared" si="607"/>
        <v>4.0952948456517406</v>
      </c>
      <c r="S118" s="23">
        <f t="shared" si="607"/>
        <v>11.266571921120585</v>
      </c>
      <c r="T118" s="23">
        <f t="shared" si="607"/>
        <v>3.8808051276147086</v>
      </c>
      <c r="U118" s="23">
        <f t="shared" si="607"/>
        <v>3.8274899763702672</v>
      </c>
      <c r="V118" s="23">
        <f t="shared" si="607"/>
        <v>2.2330526125154222</v>
      </c>
      <c r="W118" s="23">
        <f t="shared" si="607"/>
        <v>5.2538824559820245</v>
      </c>
      <c r="X118" s="23">
        <f t="shared" si="607"/>
        <v>1.5633131142225272</v>
      </c>
      <c r="Y118" s="23">
        <f t="shared" si="607"/>
        <v>22.919468774268513</v>
      </c>
      <c r="Z118" s="23">
        <f t="shared" si="607"/>
        <v>4.8767596729524545</v>
      </c>
      <c r="AA118" s="23">
        <f t="shared" si="607"/>
        <v>4.3954419050680187</v>
      </c>
      <c r="AB118" s="23">
        <f t="shared" si="607"/>
        <v>2.163859535284844</v>
      </c>
      <c r="AC118" s="23">
        <f t="shared" si="607"/>
        <v>5.1252516219241659</v>
      </c>
      <c r="AD118" s="23">
        <f t="shared" si="607"/>
        <v>3.1285503664943612</v>
      </c>
      <c r="AE118" s="23">
        <f t="shared" si="607"/>
        <v>28.559614779567006</v>
      </c>
      <c r="AF118" s="23">
        <f t="shared" si="607"/>
        <v>4.2967391795413947</v>
      </c>
      <c r="AG118" s="23">
        <v>4.9675486166980978</v>
      </c>
      <c r="AH118" s="23">
        <v>8.4552837548973798</v>
      </c>
      <c r="AI118" s="23">
        <v>1.7240742795846622</v>
      </c>
      <c r="AJ118" s="23">
        <v>4.6603987219154552</v>
      </c>
      <c r="AK118" s="23">
        <v>3.2168716792777552</v>
      </c>
      <c r="AL118" s="23">
        <v>21.854102235452512</v>
      </c>
      <c r="AM118" s="23">
        <v>5.9349665307543553</v>
      </c>
      <c r="AN118" s="23">
        <v>6.8267379231272658</v>
      </c>
      <c r="AO118" s="23">
        <v>7.4355875274856889</v>
      </c>
      <c r="AP118" s="23">
        <v>4.8385343697306107</v>
      </c>
      <c r="AQ118" s="23">
        <v>13.925272351796513</v>
      </c>
      <c r="AR118" s="23">
        <v>73.55321905890338</v>
      </c>
      <c r="AS118" s="23">
        <v>13.370884507265082</v>
      </c>
      <c r="AT118" s="23">
        <v>6.1802637312597923</v>
      </c>
      <c r="AU118" s="23">
        <v>11.077287717098198</v>
      </c>
      <c r="AV118" s="23">
        <v>1.9990354266259609</v>
      </c>
      <c r="AW118" s="23">
        <v>6.7366626361200792</v>
      </c>
      <c r="AX118" s="23">
        <v>1.5928376758866496</v>
      </c>
      <c r="AY118" s="23">
        <v>14.671636851408074</v>
      </c>
      <c r="AZ118" s="23">
        <v>2.7523199455550573</v>
      </c>
      <c r="BA118" s="23">
        <v>15.942890682002306</v>
      </c>
      <c r="BB118" s="23">
        <v>10.266128970891179</v>
      </c>
      <c r="BC118" s="23">
        <v>35.704614400572687</v>
      </c>
      <c r="BD118" s="23">
        <v>0.9275768499675513</v>
      </c>
      <c r="BE118" s="23">
        <v>66.052924913320084</v>
      </c>
      <c r="BF118" s="23">
        <v>16.219197038616219</v>
      </c>
      <c r="BG118" s="23">
        <v>0.55271478297811483</v>
      </c>
      <c r="BH118" s="23">
        <v>37.107815443593068</v>
      </c>
      <c r="BI118" s="23">
        <v>2.4184392868473594</v>
      </c>
      <c r="BJ118" s="23">
        <v>24.770447331833953</v>
      </c>
      <c r="BK118" s="23">
        <v>1.1808229789612934</v>
      </c>
      <c r="BL118" s="23">
        <v>26.434033140608541</v>
      </c>
      <c r="BM118" s="23">
        <v>24.451339680477496</v>
      </c>
      <c r="BN118" s="23">
        <v>40.908047363497971</v>
      </c>
      <c r="BO118" s="23">
        <v>3.7783047863791523</v>
      </c>
      <c r="BP118" s="23">
        <v>4.2368504520130106</v>
      </c>
      <c r="BQ118" s="23">
        <v>0.68490669369381663</v>
      </c>
      <c r="BR118" s="23">
        <v>48.1469345699266</v>
      </c>
      <c r="BS118" s="23"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  <c r="CQ118" s="23">
        <v>16.019936143585699</v>
      </c>
      <c r="CR118" s="23">
        <v>40.922391107088295</v>
      </c>
      <c r="CS118" s="23">
        <v>6.4445166196061265</v>
      </c>
      <c r="CT118" s="23">
        <v>5.6659505229172007</v>
      </c>
    </row>
    <row r="119" spans="2:98" x14ac:dyDescent="0.25">
      <c r="B119" s="185"/>
      <c r="C119" s="133" t="s">
        <v>1</v>
      </c>
      <c r="D119" s="23">
        <f t="shared" ref="D119:H119" si="608">+(D116/D124)*100</f>
        <v>0</v>
      </c>
      <c r="E119" s="23">
        <f t="shared" si="608"/>
        <v>0</v>
      </c>
      <c r="F119" s="23">
        <f t="shared" si="608"/>
        <v>0</v>
      </c>
      <c r="G119" s="23">
        <f t="shared" si="608"/>
        <v>0</v>
      </c>
      <c r="H119" s="23">
        <f t="shared" si="608"/>
        <v>1.7459389801887271E-3</v>
      </c>
      <c r="I119" s="23">
        <f t="shared" ref="I119:AF119" si="609">+(I116/I124)*100</f>
        <v>5.6881758691751112E-2</v>
      </c>
      <c r="J119" s="23">
        <f t="shared" si="609"/>
        <v>3.7539653145172047E-2</v>
      </c>
      <c r="K119" s="23">
        <f t="shared" si="609"/>
        <v>2.9781048084722383E-2</v>
      </c>
      <c r="L119" s="23">
        <f t="shared" si="609"/>
        <v>4.5773444179895206E-2</v>
      </c>
      <c r="M119" s="23">
        <f t="shared" si="609"/>
        <v>6.1100771744888469E-2</v>
      </c>
      <c r="N119" s="23">
        <f t="shared" si="609"/>
        <v>9.4514045266959362E-2</v>
      </c>
      <c r="O119" s="23">
        <f t="shared" si="609"/>
        <v>8.2404844576859412E-2</v>
      </c>
      <c r="P119" s="23">
        <f t="shared" si="609"/>
        <v>0.12948587545414594</v>
      </c>
      <c r="Q119" s="23">
        <f t="shared" si="609"/>
        <v>0.20043678401514267</v>
      </c>
      <c r="R119" s="23">
        <f t="shared" si="609"/>
        <v>6.5148841488445575E-2</v>
      </c>
      <c r="S119" s="23">
        <f t="shared" si="609"/>
        <v>0.20643978966944473</v>
      </c>
      <c r="T119" s="23">
        <f t="shared" si="609"/>
        <v>2.6510785512212226E-3</v>
      </c>
      <c r="U119" s="23">
        <f t="shared" si="609"/>
        <v>6.6741816790312283E-3</v>
      </c>
      <c r="V119" s="23">
        <f t="shared" si="609"/>
        <v>5.782834968121096E-3</v>
      </c>
      <c r="W119" s="23">
        <f t="shared" si="609"/>
        <v>7.830870976978448E-3</v>
      </c>
      <c r="X119" s="23">
        <f t="shared" si="609"/>
        <v>4.8698199579079327E-3</v>
      </c>
      <c r="Y119" s="23">
        <f t="shared" si="609"/>
        <v>1.1719308878336967E-2</v>
      </c>
      <c r="Z119" s="23">
        <f t="shared" si="609"/>
        <v>3.5930454082202588E-3</v>
      </c>
      <c r="AA119" s="23">
        <f t="shared" si="609"/>
        <v>6.2365824062856588E-3</v>
      </c>
      <c r="AB119" s="23">
        <f t="shared" si="609"/>
        <v>5.4293909645131986E-3</v>
      </c>
      <c r="AC119" s="23">
        <f t="shared" si="609"/>
        <v>1.1438815758079481E-2</v>
      </c>
      <c r="AD119" s="23">
        <f t="shared" si="609"/>
        <v>4.5993439768969363E-3</v>
      </c>
      <c r="AE119" s="23">
        <f t="shared" si="609"/>
        <v>1.8839572844030601E-2</v>
      </c>
      <c r="AF119" s="23">
        <f t="shared" si="609"/>
        <v>8.8901283976294973E-2</v>
      </c>
      <c r="AG119" s="23">
        <v>2.5189181771971048E-3</v>
      </c>
      <c r="AH119" s="23">
        <v>8.8024196771657546E-3</v>
      </c>
      <c r="AI119" s="23">
        <v>4.2094092385400591E-3</v>
      </c>
      <c r="AJ119" s="23">
        <v>9.6319257747867031E-3</v>
      </c>
      <c r="AK119" s="23">
        <v>5.3153230623440772E-3</v>
      </c>
      <c r="AL119" s="23">
        <v>1.3581318596064257E-2</v>
      </c>
      <c r="AM119" s="23">
        <v>3.5178085391039753E-3</v>
      </c>
      <c r="AN119" s="23">
        <v>8.0237618605794835E-3</v>
      </c>
      <c r="AO119" s="23">
        <v>2.1800228043001919E-2</v>
      </c>
      <c r="AP119" s="23">
        <v>1.0178333015196687E-2</v>
      </c>
      <c r="AQ119" s="23">
        <v>7.7883560574051214E-2</v>
      </c>
      <c r="AR119" s="23">
        <v>0.14495161206411791</v>
      </c>
      <c r="AS119" s="23">
        <v>0.31020191022490257</v>
      </c>
      <c r="AT119" s="23">
        <v>3.3123162120218871E-3</v>
      </c>
      <c r="AU119" s="23">
        <v>1.1184420166846527E-2</v>
      </c>
      <c r="AV119" s="23">
        <v>5.9032123269831113E-3</v>
      </c>
      <c r="AW119" s="23">
        <v>1.328888123476411E-2</v>
      </c>
      <c r="AX119" s="23">
        <v>2.8756925764982207E-3</v>
      </c>
      <c r="AY119" s="23">
        <v>9.733734639836655E-3</v>
      </c>
      <c r="AZ119" s="23">
        <v>3.3964713611629093E-3</v>
      </c>
      <c r="BA119" s="23">
        <v>1.9972948273533547E-2</v>
      </c>
      <c r="BB119" s="23">
        <v>3.7100380753621508E-2</v>
      </c>
      <c r="BC119" s="23">
        <v>0.11076374821441348</v>
      </c>
      <c r="BD119" s="23">
        <v>2.7320889957383734E-3</v>
      </c>
      <c r="BE119" s="23">
        <v>0.18002072580766529</v>
      </c>
      <c r="BF119" s="23">
        <v>0.39179614128800688</v>
      </c>
      <c r="BG119" s="23">
        <v>3.3234627283296506E-3</v>
      </c>
      <c r="BH119" s="23">
        <v>7.7350075956580014E-2</v>
      </c>
      <c r="BI119" s="23">
        <v>8.2012089962305336E-3</v>
      </c>
      <c r="BJ119" s="23">
        <v>7.3734352511039727E-2</v>
      </c>
      <c r="BK119" s="23">
        <v>3.5552196079792651E-3</v>
      </c>
      <c r="BL119" s="23">
        <v>4.5567329211883632E-2</v>
      </c>
      <c r="BM119" s="23">
        <v>6.6987006999844542E-2</v>
      </c>
      <c r="BN119" s="23">
        <v>8.6982654289970721E-2</v>
      </c>
      <c r="BO119" s="23">
        <v>1.7550905239294326E-2</v>
      </c>
      <c r="BP119" s="23">
        <v>9.8732316080679377E-3</v>
      </c>
      <c r="BQ119" s="23">
        <v>3.1942419336059625E-3</v>
      </c>
      <c r="BR119" s="23">
        <v>0.15218591133805628</v>
      </c>
      <c r="BS119" s="23">
        <v>0.54850560042088259</v>
      </c>
      <c r="BT119" s="23">
        <v>2.816802272544341E-3</v>
      </c>
      <c r="BU119" s="23">
        <v>0.14093280922505602</v>
      </c>
      <c r="BV119" s="23">
        <v>3.7205690821599142E-2</v>
      </c>
      <c r="BW119" s="23">
        <v>7.2517795258470227E-2</v>
      </c>
      <c r="BX119" s="23">
        <v>4.4304342156530289E-3</v>
      </c>
      <c r="BY119" s="23">
        <v>7.1483668297710268E-3</v>
      </c>
      <c r="BZ119" s="23">
        <v>4.2779042059678191E-3</v>
      </c>
      <c r="CA119" s="23">
        <v>0.16316338759249296</v>
      </c>
      <c r="CB119" s="23">
        <v>6.6179383175214282E-2</v>
      </c>
      <c r="CC119" s="23">
        <v>8.1749230643219886E-2</v>
      </c>
      <c r="CD119" s="23">
        <v>5.353582216509974E-3</v>
      </c>
      <c r="CE119" s="23">
        <v>0.10739757697601382</v>
      </c>
      <c r="CF119" s="23">
        <v>0.69754953907570461</v>
      </c>
      <c r="CG119" s="23">
        <v>5.6082835963894136E-2</v>
      </c>
      <c r="CH119" s="23">
        <v>4.4566154677552726E-2</v>
      </c>
      <c r="CI119" s="23">
        <v>3.2983289135140523E-2</v>
      </c>
      <c r="CJ119" s="23">
        <v>1.0637171328440557E-2</v>
      </c>
      <c r="CK119" s="23">
        <v>5.2705643953119717E-3</v>
      </c>
      <c r="CL119" s="23">
        <v>5.5698994324967343E-3</v>
      </c>
      <c r="CM119" s="23">
        <v>4.6227991263835377E-3</v>
      </c>
      <c r="CN119" s="23">
        <v>1.568512136029997E-2</v>
      </c>
      <c r="CO119" s="23">
        <v>1.4413974119248173E-2</v>
      </c>
      <c r="CP119" s="23">
        <v>8.9984534005538588E-2</v>
      </c>
      <c r="CQ119" s="23">
        <v>8.2971883495283574E-2</v>
      </c>
      <c r="CR119" s="23">
        <v>5.7868984590769501E-2</v>
      </c>
      <c r="CS119" s="23">
        <v>6.3066419304206017E-3</v>
      </c>
      <c r="CT119" s="23">
        <v>1.3251761373559654E-2</v>
      </c>
    </row>
    <row r="120" spans="2:98" x14ac:dyDescent="0.25">
      <c r="B120" s="185"/>
      <c r="C120" s="111" t="s">
        <v>18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  <c r="CQ120" s="112">
        <v>37.049009245880669</v>
      </c>
      <c r="CR120" s="112">
        <v>24.212818568810562</v>
      </c>
      <c r="CS120" s="112">
        <v>0</v>
      </c>
      <c r="CT120" s="112">
        <v>0</v>
      </c>
    </row>
    <row r="121" spans="2:98" x14ac:dyDescent="0.25">
      <c r="B121" s="185"/>
      <c r="C121" s="34" t="s">
        <v>10</v>
      </c>
      <c r="D121" s="23">
        <f>+(D120/D124)*100</f>
        <v>0</v>
      </c>
      <c r="E121" s="23">
        <f t="shared" ref="E121:AF121" si="610">+(E120/E124)*100</f>
        <v>0</v>
      </c>
      <c r="F121" s="23">
        <f t="shared" si="610"/>
        <v>0</v>
      </c>
      <c r="G121" s="23">
        <f t="shared" si="610"/>
        <v>0</v>
      </c>
      <c r="H121" s="23">
        <f t="shared" si="610"/>
        <v>0</v>
      </c>
      <c r="I121" s="23">
        <f t="shared" si="610"/>
        <v>5.3787694389283373E-2</v>
      </c>
      <c r="J121" s="23">
        <f t="shared" si="610"/>
        <v>3.238371375218E-2</v>
      </c>
      <c r="K121" s="23">
        <f t="shared" si="610"/>
        <v>2.6409620200724439E-2</v>
      </c>
      <c r="L121" s="23">
        <f t="shared" si="610"/>
        <v>2.9730308370107858E-2</v>
      </c>
      <c r="M121" s="23">
        <f t="shared" si="610"/>
        <v>4.7179027715585756E-2</v>
      </c>
      <c r="N121" s="23">
        <f t="shared" si="610"/>
        <v>7.8280226462241198E-2</v>
      </c>
      <c r="O121" s="23">
        <f t="shared" si="610"/>
        <v>5.2137690187371105E-2</v>
      </c>
      <c r="P121" s="23">
        <f t="shared" si="610"/>
        <v>9.5988725952821582E-2</v>
      </c>
      <c r="Q121" s="23">
        <f t="shared" si="610"/>
        <v>0.14592591226634744</v>
      </c>
      <c r="R121" s="23">
        <f t="shared" si="610"/>
        <v>2.0129459680256012E-4</v>
      </c>
      <c r="S121" s="23">
        <f t="shared" si="610"/>
        <v>0.1339443430861022</v>
      </c>
      <c r="T121" s="23">
        <f t="shared" si="610"/>
        <v>0</v>
      </c>
      <c r="U121" s="23">
        <f t="shared" si="610"/>
        <v>0</v>
      </c>
      <c r="V121" s="23">
        <f t="shared" si="610"/>
        <v>0</v>
      </c>
      <c r="W121" s="23">
        <f t="shared" si="610"/>
        <v>0</v>
      </c>
      <c r="X121" s="23">
        <f t="shared" si="610"/>
        <v>0</v>
      </c>
      <c r="Y121" s="23">
        <f t="shared" si="610"/>
        <v>0</v>
      </c>
      <c r="Z121" s="23">
        <f t="shared" si="610"/>
        <v>0</v>
      </c>
      <c r="AA121" s="23">
        <f t="shared" si="610"/>
        <v>0</v>
      </c>
      <c r="AB121" s="23">
        <f t="shared" si="610"/>
        <v>0</v>
      </c>
      <c r="AC121" s="23">
        <f t="shared" si="610"/>
        <v>0</v>
      </c>
      <c r="AD121" s="23">
        <f t="shared" si="610"/>
        <v>0</v>
      </c>
      <c r="AE121" s="23">
        <f t="shared" si="610"/>
        <v>6.8995060902351333E-3</v>
      </c>
      <c r="AF121" s="23">
        <f t="shared" si="610"/>
        <v>6.8995060902351333E-3</v>
      </c>
      <c r="AG121" s="23">
        <v>0</v>
      </c>
      <c r="AH121" s="23">
        <v>0</v>
      </c>
      <c r="AI121" s="23">
        <v>0</v>
      </c>
      <c r="AJ121" s="23">
        <v>0</v>
      </c>
      <c r="AK121" s="23">
        <v>0</v>
      </c>
      <c r="AL121" s="23">
        <v>0</v>
      </c>
      <c r="AM121" s="23">
        <v>0</v>
      </c>
      <c r="AN121" s="23">
        <v>0</v>
      </c>
      <c r="AO121" s="23">
        <v>1.7957867157400036E-2</v>
      </c>
      <c r="AP121" s="23">
        <v>0</v>
      </c>
      <c r="AQ121" s="23">
        <v>7.2625476104113407E-2</v>
      </c>
      <c r="AR121" s="23">
        <v>0.13162930496245509</v>
      </c>
      <c r="AS121" s="23">
        <v>0.22178636315591749</v>
      </c>
      <c r="AT121" s="23">
        <v>0</v>
      </c>
      <c r="AU121" s="23">
        <v>0</v>
      </c>
      <c r="AV121" s="23">
        <v>0</v>
      </c>
      <c r="AW121" s="23">
        <v>0</v>
      </c>
      <c r="AX121" s="23">
        <v>0</v>
      </c>
      <c r="AY121" s="23">
        <v>0</v>
      </c>
      <c r="AZ121" s="23">
        <v>0</v>
      </c>
      <c r="BA121" s="23">
        <v>6.9003303673875679E-3</v>
      </c>
      <c r="BB121" s="23">
        <v>2.7880058661467512E-2</v>
      </c>
      <c r="BC121" s="23">
        <v>9.8286345065689548E-2</v>
      </c>
      <c r="BD121" s="23">
        <v>0</v>
      </c>
      <c r="BE121" s="23">
        <v>0.17018672107602231</v>
      </c>
      <c r="BF121" s="23">
        <v>0.29767533910984112</v>
      </c>
      <c r="BG121" s="23">
        <v>0</v>
      </c>
      <c r="BH121" s="23">
        <v>6.3306089242624222E-2</v>
      </c>
      <c r="BI121" s="23">
        <v>0</v>
      </c>
      <c r="BJ121" s="23">
        <v>6.4970283436043955E-2</v>
      </c>
      <c r="BK121" s="23">
        <v>0</v>
      </c>
      <c r="BL121" s="23">
        <v>3.8162566009681417E-2</v>
      </c>
      <c r="BM121" s="23">
        <v>6.3617909335385872E-2</v>
      </c>
      <c r="BN121" s="23">
        <v>7.0034657533295019E-2</v>
      </c>
      <c r="BO121" s="23">
        <v>1.049075713784582E-2</v>
      </c>
      <c r="BP121" s="23">
        <v>0</v>
      </c>
      <c r="BQ121" s="23">
        <v>0</v>
      </c>
      <c r="BR121" s="23">
        <v>0.14359280571733854</v>
      </c>
      <c r="BS121" s="23">
        <v>0.45417506841221483</v>
      </c>
      <c r="BT121" s="23">
        <v>0</v>
      </c>
      <c r="BU121" s="23">
        <v>0.12128956280856211</v>
      </c>
      <c r="BV121" s="23">
        <v>3.0282760175831026E-2</v>
      </c>
      <c r="BW121" s="23">
        <v>5.9764615930874315E-2</v>
      </c>
      <c r="BX121" s="23">
        <v>0</v>
      </c>
      <c r="BY121" s="23">
        <v>0</v>
      </c>
      <c r="BZ121" s="23">
        <v>0</v>
      </c>
      <c r="CA121" s="23">
        <v>0.14558473608090422</v>
      </c>
      <c r="CB121" s="23">
        <v>6.0840217552366134E-2</v>
      </c>
      <c r="CC121" s="23">
        <v>7.0501539264782503E-2</v>
      </c>
      <c r="CD121" s="23">
        <v>0</v>
      </c>
      <c r="CE121" s="23">
        <v>0.10051410785264976</v>
      </c>
      <c r="CF121" s="23">
        <v>0.59249498044236815</v>
      </c>
      <c r="CG121" s="23">
        <v>5.0860112111581736E-2</v>
      </c>
      <c r="CH121" s="23">
        <v>3.0241138866063621E-2</v>
      </c>
      <c r="CI121" s="23">
        <v>2.5200810633862782E-2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5.7878793564946733E-3</v>
      </c>
      <c r="CP121" s="23">
        <v>7.368944672804971E-2</v>
      </c>
      <c r="CQ121" s="23">
        <v>7.4519263492384705E-2</v>
      </c>
      <c r="CR121" s="23">
        <v>4.8700935424423386E-2</v>
      </c>
      <c r="CS121" s="23">
        <v>0</v>
      </c>
      <c r="CT121" s="23">
        <v>0</v>
      </c>
    </row>
    <row r="122" spans="2:98" x14ac:dyDescent="0.25">
      <c r="B122" s="185"/>
      <c r="C122" s="111" t="s">
        <v>19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  <c r="CQ122" s="112">
        <v>4.202419374036328</v>
      </c>
      <c r="CR122" s="112">
        <v>4.5581118547334691</v>
      </c>
      <c r="CS122" s="112">
        <v>3.7989922979400728</v>
      </c>
      <c r="CT122" s="112">
        <v>7.9825904098752911</v>
      </c>
    </row>
    <row r="123" spans="2:98" x14ac:dyDescent="0.25">
      <c r="B123" s="185"/>
      <c r="C123" s="34" t="s">
        <v>10</v>
      </c>
      <c r="D123" s="23">
        <f>+(D122/D124)*100</f>
        <v>0</v>
      </c>
      <c r="E123" s="23">
        <f t="shared" ref="E123:AF123" si="611">+(E122/E124)*100</f>
        <v>0</v>
      </c>
      <c r="F123" s="23">
        <f t="shared" si="611"/>
        <v>0</v>
      </c>
      <c r="G123" s="23">
        <f t="shared" si="611"/>
        <v>0</v>
      </c>
      <c r="H123" s="23">
        <f t="shared" si="611"/>
        <v>1.7459389801887271E-3</v>
      </c>
      <c r="I123" s="23">
        <f t="shared" si="611"/>
        <v>3.094064302467728E-3</v>
      </c>
      <c r="J123" s="23">
        <f t="shared" si="611"/>
        <v>5.155939392992059E-3</v>
      </c>
      <c r="K123" s="23">
        <f t="shared" si="611"/>
        <v>3.3714278839979493E-3</v>
      </c>
      <c r="L123" s="23">
        <f t="shared" si="611"/>
        <v>1.6043135809787352E-2</v>
      </c>
      <c r="M123" s="23">
        <f t="shared" si="611"/>
        <v>1.3921744029302716E-2</v>
      </c>
      <c r="N123" s="23">
        <f t="shared" si="611"/>
        <v>1.6233818804718164E-2</v>
      </c>
      <c r="O123" s="23">
        <f t="shared" si="611"/>
        <v>3.0267154389488342E-2</v>
      </c>
      <c r="P123" s="23">
        <f t="shared" si="611"/>
        <v>3.3497149501324368E-2</v>
      </c>
      <c r="Q123" s="23">
        <f t="shared" si="611"/>
        <v>5.451087174879523E-2</v>
      </c>
      <c r="R123" s="23">
        <f t="shared" si="611"/>
        <v>6.4947546891643032E-2</v>
      </c>
      <c r="S123" s="23">
        <f t="shared" si="611"/>
        <v>7.2495446583342615E-2</v>
      </c>
      <c r="T123" s="23">
        <f t="shared" si="611"/>
        <v>2.6510785512212226E-3</v>
      </c>
      <c r="U123" s="23">
        <f t="shared" si="611"/>
        <v>6.6741816790312283E-3</v>
      </c>
      <c r="V123" s="23">
        <f t="shared" si="611"/>
        <v>5.782834968121096E-3</v>
      </c>
      <c r="W123" s="23">
        <f t="shared" si="611"/>
        <v>7.830870976978448E-3</v>
      </c>
      <c r="X123" s="23">
        <f t="shared" si="611"/>
        <v>4.8698199579079327E-3</v>
      </c>
      <c r="Y123" s="23">
        <f t="shared" si="611"/>
        <v>1.1719308878336967E-2</v>
      </c>
      <c r="Z123" s="23">
        <f t="shared" si="611"/>
        <v>3.5930454082202588E-3</v>
      </c>
      <c r="AA123" s="23">
        <f t="shared" si="611"/>
        <v>6.2365824062856588E-3</v>
      </c>
      <c r="AB123" s="23">
        <f t="shared" si="611"/>
        <v>5.4293909645131986E-3</v>
      </c>
      <c r="AC123" s="23">
        <f t="shared" si="611"/>
        <v>1.1438815758079481E-2</v>
      </c>
      <c r="AD123" s="23">
        <f t="shared" si="611"/>
        <v>4.5993439768969363E-3</v>
      </c>
      <c r="AE123" s="23">
        <f t="shared" si="611"/>
        <v>1.1940066753795466E-2</v>
      </c>
      <c r="AF123" s="23">
        <f t="shared" si="611"/>
        <v>8.2001777886059835E-2</v>
      </c>
      <c r="AG123" s="23">
        <v>2.5189181771971048E-3</v>
      </c>
      <c r="AH123" s="23">
        <v>8.8024196771657546E-3</v>
      </c>
      <c r="AI123" s="23">
        <v>4.2094092385400591E-3</v>
      </c>
      <c r="AJ123" s="23">
        <v>9.6319257747867031E-3</v>
      </c>
      <c r="AK123" s="23">
        <v>5.3153230623440772E-3</v>
      </c>
      <c r="AL123" s="23">
        <v>1.3581318596064257E-2</v>
      </c>
      <c r="AM123" s="23">
        <v>3.5178085391039753E-3</v>
      </c>
      <c r="AN123" s="23">
        <v>8.0237618605794835E-3</v>
      </c>
      <c r="AO123" s="23">
        <v>3.8423608856018813E-3</v>
      </c>
      <c r="AP123" s="23">
        <v>1.0178333015196687E-2</v>
      </c>
      <c r="AQ123" s="23">
        <v>5.2580844699378097E-3</v>
      </c>
      <c r="AR123" s="23">
        <v>1.3322307101662722E-2</v>
      </c>
      <c r="AS123" s="23">
        <v>8.8415547068985106E-2</v>
      </c>
      <c r="AT123" s="23">
        <v>3.3123162120218871E-3</v>
      </c>
      <c r="AU123" s="23">
        <v>1.1184420166846527E-2</v>
      </c>
      <c r="AV123" s="23">
        <v>5.9032123269831113E-3</v>
      </c>
      <c r="AW123" s="23">
        <v>1.328888123476411E-2</v>
      </c>
      <c r="AX123" s="23">
        <v>2.8756925764982207E-3</v>
      </c>
      <c r="AY123" s="23">
        <v>9.733734639836655E-3</v>
      </c>
      <c r="AZ123" s="23">
        <v>3.3964713611629093E-3</v>
      </c>
      <c r="BA123" s="23">
        <v>1.3072617906145979E-2</v>
      </c>
      <c r="BB123" s="23">
        <v>9.2203220921539958E-3</v>
      </c>
      <c r="BC123" s="23">
        <v>1.2477403148723936E-2</v>
      </c>
      <c r="BD123" s="23">
        <v>2.7320889957383734E-3</v>
      </c>
      <c r="BE123" s="23">
        <v>9.8340047316429948E-3</v>
      </c>
      <c r="BF123" s="23">
        <v>9.4120802178165805E-2</v>
      </c>
      <c r="BG123" s="23">
        <v>3.3234627283296506E-3</v>
      </c>
      <c r="BH123" s="23">
        <v>1.4043986713955793E-2</v>
      </c>
      <c r="BI123" s="23">
        <v>8.2012089962305336E-3</v>
      </c>
      <c r="BJ123" s="23">
        <v>8.7640690749957763E-3</v>
      </c>
      <c r="BK123" s="23">
        <v>3.5552196079792651E-3</v>
      </c>
      <c r="BL123" s="23">
        <v>7.4047632022022167E-3</v>
      </c>
      <c r="BM123" s="23">
        <v>3.3690976644586727E-3</v>
      </c>
      <c r="BN123" s="23">
        <v>1.694799675667568E-2</v>
      </c>
      <c r="BO123" s="23">
        <v>7.0601481014485089E-3</v>
      </c>
      <c r="BP123" s="23">
        <v>9.8732316080679377E-3</v>
      </c>
      <c r="BQ123" s="23">
        <v>3.1942419336059625E-3</v>
      </c>
      <c r="BR123" s="23">
        <v>8.5931056207177673E-3</v>
      </c>
      <c r="BS123" s="23">
        <v>9.4330532008667728E-2</v>
      </c>
      <c r="BT123" s="23">
        <v>2.816802272544341E-3</v>
      </c>
      <c r="BU123" s="23">
        <v>1.9643246416493919E-2</v>
      </c>
      <c r="BV123" s="23">
        <v>6.9229306457681073E-3</v>
      </c>
      <c r="BW123" s="23">
        <v>1.2753179327595888E-2</v>
      </c>
      <c r="BX123" s="23">
        <v>4.4304342156530289E-3</v>
      </c>
      <c r="BY123" s="23">
        <v>7.1483668297710268E-3</v>
      </c>
      <c r="BZ123" s="23">
        <v>4.2779042059678191E-3</v>
      </c>
      <c r="CA123" s="23">
        <v>1.7578651511588703E-2</v>
      </c>
      <c r="CB123" s="23">
        <v>5.3391656228481497E-3</v>
      </c>
      <c r="CC123" s="23">
        <v>1.124769137843739E-2</v>
      </c>
      <c r="CD123" s="23">
        <v>5.353582216509974E-3</v>
      </c>
      <c r="CE123" s="23">
        <v>6.8834691233640704E-3</v>
      </c>
      <c r="CF123" s="23">
        <v>0.1050545586333365</v>
      </c>
      <c r="CG123" s="23">
        <v>5.2227238523123989E-3</v>
      </c>
      <c r="CH123" s="23">
        <v>1.4325015811489096E-2</v>
      </c>
      <c r="CI123" s="23">
        <v>7.7824785012777448E-3</v>
      </c>
      <c r="CJ123" s="23">
        <v>1.0637171328440557E-2</v>
      </c>
      <c r="CK123" s="23">
        <v>5.2705643953119717E-3</v>
      </c>
      <c r="CL123" s="23">
        <v>5.5698994324967343E-3</v>
      </c>
      <c r="CM123" s="23">
        <v>4.6227991263835377E-3</v>
      </c>
      <c r="CN123" s="23">
        <v>1.568512136029997E-2</v>
      </c>
      <c r="CO123" s="23">
        <v>8.6260947627534983E-3</v>
      </c>
      <c r="CP123" s="23">
        <v>1.6295087277488865E-2</v>
      </c>
      <c r="CQ123" s="23">
        <v>8.452620002898854E-3</v>
      </c>
      <c r="CR123" s="23">
        <v>9.168049166346115E-3</v>
      </c>
      <c r="CS123" s="23">
        <v>6.3066419304206017E-3</v>
      </c>
      <c r="CT123" s="23">
        <v>1.3251761373559654E-2</v>
      </c>
    </row>
    <row r="124" spans="2:98" x14ac:dyDescent="0.25">
      <c r="B124" s="186"/>
      <c r="C124" s="137" t="s">
        <v>25</v>
      </c>
      <c r="D124" s="37">
        <f>+D48</f>
        <v>9656.2150442778748</v>
      </c>
      <c r="E124" s="37">
        <f t="shared" ref="E124:Q124" si="612">+E48</f>
        <v>10783.500792833722</v>
      </c>
      <c r="F124" s="37">
        <f t="shared" si="612"/>
        <v>13449.430538144894</v>
      </c>
      <c r="G124" s="37">
        <f t="shared" si="612"/>
        <v>17911.431640227955</v>
      </c>
      <c r="H124" s="37">
        <f t="shared" si="612"/>
        <v>24617.375860885302</v>
      </c>
      <c r="I124" s="37">
        <f t="shared" si="612"/>
        <v>22390.768739232484</v>
      </c>
      <c r="J124" s="37">
        <f t="shared" si="612"/>
        <v>27234.855804736468</v>
      </c>
      <c r="K124" s="37">
        <f t="shared" si="612"/>
        <v>33823.126233218332</v>
      </c>
      <c r="L124" s="37">
        <f t="shared" si="612"/>
        <v>33400.964653949079</v>
      </c>
      <c r="M124" s="37">
        <f t="shared" si="612"/>
        <v>38433.107149023846</v>
      </c>
      <c r="N124" s="37">
        <f t="shared" si="612"/>
        <v>40085.115382885582</v>
      </c>
      <c r="O124" s="37">
        <f t="shared" si="612"/>
        <v>36332.543570270391</v>
      </c>
      <c r="P124" s="37">
        <f t="shared" si="612"/>
        <v>36380.472401901789</v>
      </c>
      <c r="Q124" s="37">
        <f t="shared" si="612"/>
        <v>39394.355365630952</v>
      </c>
      <c r="R124" s="37">
        <f t="shared" ref="R124" si="613">+R48</f>
        <v>40692.175200481201</v>
      </c>
      <c r="S124" s="37">
        <f t="shared" ref="S124" si="614">+S48</f>
        <v>38756.92773948449</v>
      </c>
      <c r="T124" s="37">
        <f t="shared" ref="T124:U124" si="615">+T48</f>
        <v>36388.67142294455</v>
      </c>
      <c r="U124" s="37">
        <f t="shared" si="615"/>
        <v>36388.67142294455</v>
      </c>
      <c r="V124" s="37">
        <f t="shared" ref="V124" si="616">+V48</f>
        <v>36388.67142294455</v>
      </c>
      <c r="W124" s="37">
        <f t="shared" ref="W124:X124" si="617">+W48</f>
        <v>36388.67142294455</v>
      </c>
      <c r="X124" s="37">
        <f t="shared" si="617"/>
        <v>36388.67142294455</v>
      </c>
      <c r="Y124" s="37">
        <f t="shared" ref="Y124:Z124" si="618">+Y48</f>
        <v>36388.67142294455</v>
      </c>
      <c r="Z124" s="37">
        <f t="shared" si="618"/>
        <v>36388.67142294455</v>
      </c>
      <c r="AA124" s="37">
        <f t="shared" ref="AA124:AB124" si="619">+AA48</f>
        <v>36388.67142294455</v>
      </c>
      <c r="AB124" s="37">
        <f t="shared" si="619"/>
        <v>36388.67142294455</v>
      </c>
      <c r="AC124" s="37">
        <f t="shared" ref="AC124:AD124" si="620">+AC48</f>
        <v>36388.67142294455</v>
      </c>
      <c r="AD124" s="37">
        <f t="shared" si="620"/>
        <v>36388.67142294455</v>
      </c>
      <c r="AE124" s="37">
        <f t="shared" ref="AE124:AF124" si="621">+AE48</f>
        <v>36145.752389081623</v>
      </c>
      <c r="AF124" s="37">
        <f t="shared" si="621"/>
        <v>36145.752389081623</v>
      </c>
      <c r="AG124" s="37">
        <v>40270.451861293703</v>
      </c>
      <c r="AH124" s="37">
        <v>40270.451861293703</v>
      </c>
      <c r="AI124" s="37">
        <v>40270.451861293703</v>
      </c>
      <c r="AJ124" s="37">
        <v>40270.451861293703</v>
      </c>
      <c r="AK124" s="37">
        <v>40270.451861293703</v>
      </c>
      <c r="AL124" s="37">
        <v>40270.451861293703</v>
      </c>
      <c r="AM124" s="37">
        <v>40270.451861293703</v>
      </c>
      <c r="AN124" s="37">
        <v>40270.451861293703</v>
      </c>
      <c r="AO124" s="37">
        <v>40270.451861293703</v>
      </c>
      <c r="AP124" s="37">
        <v>40270.451861293703</v>
      </c>
      <c r="AQ124" s="37">
        <v>40270.451861293703</v>
      </c>
      <c r="AR124" s="37">
        <v>40270.451861293703</v>
      </c>
      <c r="AS124" s="37">
        <v>40270.451861293703</v>
      </c>
      <c r="AT124" s="37">
        <v>41981.025051939898</v>
      </c>
      <c r="AU124" s="37">
        <v>41981.025051939898</v>
      </c>
      <c r="AV124" s="37">
        <v>41981.025051939898</v>
      </c>
      <c r="AW124" s="37">
        <v>41981.025051939898</v>
      </c>
      <c r="AX124" s="37">
        <v>41981.025051939898</v>
      </c>
      <c r="AY124" s="37">
        <v>41981.025051939898</v>
      </c>
      <c r="AZ124" s="37">
        <v>41981.025051939898</v>
      </c>
      <c r="BA124" s="37">
        <v>41981.025051939898</v>
      </c>
      <c r="BB124" s="37">
        <v>41981.025051939898</v>
      </c>
      <c r="BC124" s="37">
        <v>41981.025051939898</v>
      </c>
      <c r="BD124" s="37">
        <v>41981.025051939898</v>
      </c>
      <c r="BE124" s="37">
        <v>41981.025051939898</v>
      </c>
      <c r="BF124" s="37">
        <v>41981.025051939898</v>
      </c>
      <c r="BG124" s="37">
        <v>43193.664789468501</v>
      </c>
      <c r="BH124" s="37">
        <v>43193.664789468501</v>
      </c>
      <c r="BI124" s="37">
        <v>43193.664789468501</v>
      </c>
      <c r="BJ124" s="37">
        <v>43193.664789468501</v>
      </c>
      <c r="BK124" s="37">
        <v>43193.664789468501</v>
      </c>
      <c r="BL124" s="37">
        <v>43193.664789468501</v>
      </c>
      <c r="BM124" s="37">
        <v>43193.664789468501</v>
      </c>
      <c r="BN124" s="37">
        <v>43193.664789468501</v>
      </c>
      <c r="BO124" s="37">
        <v>43193.664789468501</v>
      </c>
      <c r="BP124" s="37">
        <v>43193.664789468501</v>
      </c>
      <c r="BQ124" s="37">
        <v>43193.664789468501</v>
      </c>
      <c r="BR124" s="37">
        <v>43193.664789468501</v>
      </c>
      <c r="BS124" s="37">
        <v>43193.664789468501</v>
      </c>
      <c r="BT124" s="37">
        <v>45220.994996327703</v>
      </c>
      <c r="BU124" s="37">
        <v>45220.994996327703</v>
      </c>
      <c r="BV124" s="37">
        <v>45220.994996327703</v>
      </c>
      <c r="BW124" s="37">
        <v>45220.994996327703</v>
      </c>
      <c r="BX124" s="37">
        <v>45220.994996327703</v>
      </c>
      <c r="BY124" s="37">
        <v>45220.994996327703</v>
      </c>
      <c r="BZ124" s="37">
        <v>45220.994996327703</v>
      </c>
      <c r="CA124" s="37">
        <v>45220.994996327703</v>
      </c>
      <c r="CB124" s="37">
        <v>45220.994996327703</v>
      </c>
      <c r="CC124" s="37">
        <v>45220.994996327703</v>
      </c>
      <c r="CD124" s="37">
        <v>45220.994996327703</v>
      </c>
      <c r="CE124" s="37">
        <v>45220.994996327703</v>
      </c>
      <c r="CF124" s="37">
        <v>44937.2687601609</v>
      </c>
      <c r="CG124" s="37">
        <v>49717.358317244762</v>
      </c>
      <c r="CH124" s="37">
        <v>49717.358317244762</v>
      </c>
      <c r="CI124" s="37">
        <v>49717.358317244762</v>
      </c>
      <c r="CJ124" s="37">
        <v>49717.358317244762</v>
      </c>
      <c r="CK124" s="37">
        <v>49717.358317244762</v>
      </c>
      <c r="CL124" s="37">
        <v>49717.358317244762</v>
      </c>
      <c r="CM124" s="37">
        <v>49717.358317244762</v>
      </c>
      <c r="CN124" s="37">
        <v>49717.358317244762</v>
      </c>
      <c r="CO124" s="37">
        <v>49717.358317244762</v>
      </c>
      <c r="CP124" s="37">
        <v>49717.358317244762</v>
      </c>
      <c r="CQ124" s="37">
        <v>49717.358317244762</v>
      </c>
      <c r="CR124" s="37">
        <v>49717.358317244762</v>
      </c>
      <c r="CS124" s="37">
        <v>60237.957693702629</v>
      </c>
      <c r="CT124" s="37">
        <v>60237.957693702629</v>
      </c>
    </row>
    <row r="125" spans="2:98" x14ac:dyDescent="0.25">
      <c r="K125" s="134"/>
      <c r="L125" s="61"/>
      <c r="M125" s="61"/>
      <c r="N125" s="61"/>
      <c r="BU125" s="40"/>
    </row>
    <row r="126" spans="2:98" ht="15.75" x14ac:dyDescent="0.25">
      <c r="B126" s="62" t="s">
        <v>17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8" ht="15.75" x14ac:dyDescent="0.25">
      <c r="B127" s="62" t="s">
        <v>57</v>
      </c>
      <c r="C127" s="6"/>
      <c r="I127" s="6"/>
      <c r="K127" s="61"/>
      <c r="L127" s="61"/>
      <c r="M127" s="61"/>
      <c r="N127" s="61"/>
    </row>
    <row r="128" spans="2:98" ht="15.75" x14ac:dyDescent="0.25">
      <c r="B128" s="62" t="s">
        <v>29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2" t="s">
        <v>210</v>
      </c>
      <c r="C129" s="6"/>
      <c r="H129" s="62"/>
      <c r="I129" s="6"/>
      <c r="AA129" s="7"/>
    </row>
    <row r="130" spans="2:27" ht="15.75" x14ac:dyDescent="0.25">
      <c r="B130" s="62" t="s">
        <v>34</v>
      </c>
      <c r="C130" s="6"/>
      <c r="H130" s="62"/>
      <c r="I130" s="6"/>
    </row>
    <row r="131" spans="2:27" ht="15.75" x14ac:dyDescent="0.25">
      <c r="B131" s="62" t="s">
        <v>35</v>
      </c>
      <c r="C131" s="6"/>
      <c r="H131" s="62"/>
      <c r="I131" s="6"/>
    </row>
    <row r="132" spans="2:27" ht="15.75" x14ac:dyDescent="0.25">
      <c r="B132" s="62" t="s">
        <v>32</v>
      </c>
      <c r="C132" s="6"/>
      <c r="H132" s="62"/>
      <c r="I132" s="6"/>
    </row>
    <row r="133" spans="2:27" ht="15.75" x14ac:dyDescent="0.25">
      <c r="B133" s="62" t="s">
        <v>33</v>
      </c>
      <c r="C133" s="6"/>
      <c r="H133" s="62"/>
      <c r="I133" s="6"/>
    </row>
    <row r="134" spans="2:27" ht="15.75" x14ac:dyDescent="0.25">
      <c r="B134" s="62" t="s">
        <v>36</v>
      </c>
      <c r="C134" s="6"/>
      <c r="I134" s="6"/>
    </row>
    <row r="135" spans="2:27" ht="15.75" x14ac:dyDescent="0.25">
      <c r="B135" s="64" t="s">
        <v>109</v>
      </c>
      <c r="C135" s="6"/>
      <c r="H135" s="62"/>
      <c r="I135" s="6"/>
    </row>
    <row r="136" spans="2:27" ht="15.75" x14ac:dyDescent="0.25">
      <c r="B136" s="62" t="s">
        <v>37</v>
      </c>
      <c r="C136" s="3"/>
      <c r="H136" s="62"/>
      <c r="I136" s="6"/>
    </row>
    <row r="137" spans="2:27" ht="15.75" hidden="1" x14ac:dyDescent="0.25">
      <c r="B137" s="62" t="s">
        <v>23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zoomScale="85" zoomScaleNormal="85" workbookViewId="0">
      <selection activeCell="M10" sqref="M10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3" t="s">
        <v>134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</row>
    <row r="7" spans="1:14" ht="60.75" customHeight="1" x14ac:dyDescent="0.3">
      <c r="B7" s="194" t="s">
        <v>135</v>
      </c>
      <c r="C7" s="194"/>
      <c r="D7" s="194"/>
      <c r="E7" s="194"/>
      <c r="F7" s="194"/>
      <c r="I7" s="194" t="s">
        <v>136</v>
      </c>
      <c r="J7" s="194"/>
      <c r="K7" s="194"/>
      <c r="L7" s="194"/>
      <c r="M7" s="194"/>
      <c r="N7" s="142"/>
    </row>
    <row r="8" spans="1:14" ht="35.25" customHeight="1" x14ac:dyDescent="0.3">
      <c r="B8" s="143"/>
      <c r="C8" s="143"/>
      <c r="D8" s="143"/>
      <c r="I8" s="195" t="s">
        <v>137</v>
      </c>
      <c r="J8" s="195"/>
      <c r="K8" s="195"/>
      <c r="L8" s="144"/>
      <c r="M8" s="144"/>
      <c r="N8" s="142"/>
    </row>
    <row r="9" spans="1:14" ht="15" x14ac:dyDescent="0.25">
      <c r="B9" s="145" t="s">
        <v>138</v>
      </c>
      <c r="C9" s="146" t="s">
        <v>203</v>
      </c>
      <c r="D9" s="146" t="s">
        <v>208</v>
      </c>
      <c r="I9" s="145" t="s">
        <v>138</v>
      </c>
      <c r="J9" s="146" t="str">
        <f>+C9</f>
        <v>dic-25 (*)</v>
      </c>
      <c r="K9" s="146" t="str">
        <f>+D9</f>
        <v>feb-26 (*)</v>
      </c>
      <c r="L9" s="7"/>
      <c r="M9" s="7"/>
    </row>
    <row r="10" spans="1:14" ht="30" x14ac:dyDescent="0.25">
      <c r="B10" s="147" t="s">
        <v>139</v>
      </c>
      <c r="C10" s="148">
        <v>17931.753558874199</v>
      </c>
      <c r="D10" s="148">
        <v>18142.627464191501</v>
      </c>
      <c r="E10" s="149"/>
      <c r="I10" s="147" t="s">
        <v>140</v>
      </c>
      <c r="J10" s="150">
        <v>20447.919458691074</v>
      </c>
      <c r="K10" s="150">
        <v>20694.028437134901</v>
      </c>
      <c r="L10" s="149"/>
      <c r="M10" s="7"/>
    </row>
    <row r="11" spans="1:14" ht="15" x14ac:dyDescent="0.25">
      <c r="B11" s="151" t="s">
        <v>141</v>
      </c>
      <c r="C11" s="152">
        <v>36.067390074211751</v>
      </c>
      <c r="D11" s="152">
        <v>30.118264560765734</v>
      </c>
      <c r="E11" s="152"/>
      <c r="I11" s="151" t="s">
        <v>141</v>
      </c>
      <c r="J11" s="152">
        <v>41.128330528371201</v>
      </c>
      <c r="K11" s="152">
        <v>34.353801538823184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196" t="s">
        <v>142</v>
      </c>
      <c r="C13" s="196"/>
      <c r="D13" s="196"/>
      <c r="E13" s="196"/>
      <c r="F13" s="196"/>
      <c r="G13" s="156"/>
      <c r="H13" s="156"/>
      <c r="I13" s="196" t="s">
        <v>143</v>
      </c>
      <c r="J13" s="196"/>
      <c r="K13" s="196"/>
      <c r="L13" s="196"/>
      <c r="M13" s="196"/>
      <c r="N13" s="157"/>
    </row>
    <row r="14" spans="1:14" ht="25.5" x14ac:dyDescent="0.25">
      <c r="B14" s="158"/>
      <c r="C14" s="159" t="s">
        <v>205</v>
      </c>
      <c r="D14" s="160" t="s">
        <v>144</v>
      </c>
      <c r="E14" s="161" t="str">
        <f>+D9</f>
        <v>feb-26 (*)</v>
      </c>
      <c r="F14" s="160" t="s">
        <v>144</v>
      </c>
      <c r="G14" s="162"/>
      <c r="H14" s="162"/>
      <c r="I14" s="158"/>
      <c r="J14" s="159" t="str">
        <f>+C14</f>
        <v>2025 (*)</v>
      </c>
      <c r="K14" s="160" t="s">
        <v>144</v>
      </c>
      <c r="L14" s="161" t="str">
        <f>+E14</f>
        <v>feb-26 (*)</v>
      </c>
      <c r="M14" s="160" t="s">
        <v>144</v>
      </c>
      <c r="N14" s="162"/>
    </row>
    <row r="15" spans="1:14" ht="15" x14ac:dyDescent="0.25">
      <c r="B15" s="163" t="s">
        <v>145</v>
      </c>
      <c r="C15" s="164"/>
      <c r="D15" s="164"/>
      <c r="E15" s="164"/>
      <c r="F15" s="164"/>
      <c r="G15" s="165"/>
      <c r="H15" s="165"/>
      <c r="I15" s="163" t="s">
        <v>145</v>
      </c>
      <c r="J15" s="164"/>
      <c r="K15" s="164"/>
      <c r="L15" s="164"/>
      <c r="M15" s="164"/>
      <c r="N15" s="165"/>
    </row>
    <row r="16" spans="1:14" ht="15" x14ac:dyDescent="0.25">
      <c r="B16" s="151" t="s">
        <v>146</v>
      </c>
      <c r="C16" s="154">
        <v>1967.8150237625532</v>
      </c>
      <c r="D16" s="166">
        <f>+C16/$C$10*100</f>
        <v>10.973912937748947</v>
      </c>
      <c r="E16" s="167">
        <v>1998.1255694617446</v>
      </c>
      <c r="F16" s="154">
        <f>E16/$D$10*100</f>
        <v>11.01342996435047</v>
      </c>
      <c r="G16" s="152"/>
      <c r="H16" s="152"/>
      <c r="I16" s="151" t="s">
        <v>146</v>
      </c>
      <c r="J16" s="154">
        <v>3062.4212880351565</v>
      </c>
      <c r="K16" s="154">
        <f>J16/$J$10*100</f>
        <v>14.976688920463843</v>
      </c>
      <c r="L16" s="167">
        <v>3112.2142969067177</v>
      </c>
      <c r="M16" s="154">
        <f>L16/$K$10*100</f>
        <v>15.03919020098537</v>
      </c>
      <c r="N16" s="152"/>
    </row>
    <row r="17" spans="2:14" ht="15" x14ac:dyDescent="0.25">
      <c r="B17" s="151" t="s">
        <v>3</v>
      </c>
      <c r="C17" s="154">
        <v>15963.938535111674</v>
      </c>
      <c r="D17" s="166">
        <f>+C17/$C$10*100</f>
        <v>89.026087062251207</v>
      </c>
      <c r="E17" s="167">
        <v>16144.501894729749</v>
      </c>
      <c r="F17" s="154">
        <f>E17/$D$10*100</f>
        <v>88.986570035649493</v>
      </c>
      <c r="G17" s="152"/>
      <c r="H17" s="152"/>
      <c r="I17" s="151" t="s">
        <v>3</v>
      </c>
      <c r="J17" s="154">
        <v>17385.498170655919</v>
      </c>
      <c r="K17" s="154">
        <f>J17/$J$10*100</f>
        <v>85.023311079536171</v>
      </c>
      <c r="L17" s="167">
        <v>17581.814140228162</v>
      </c>
      <c r="M17" s="154">
        <f>L17/$K$10*100</f>
        <v>84.960809799014527</v>
      </c>
      <c r="N17" s="152"/>
    </row>
    <row r="18" spans="2:14" ht="15" x14ac:dyDescent="0.25">
      <c r="B18" s="163" t="s">
        <v>147</v>
      </c>
      <c r="C18" s="168"/>
      <c r="D18" s="168"/>
      <c r="E18" s="168"/>
      <c r="F18" s="168"/>
      <c r="G18" s="152"/>
      <c r="H18" s="152"/>
      <c r="I18" s="163" t="s">
        <v>147</v>
      </c>
      <c r="J18" s="168"/>
      <c r="K18" s="168"/>
      <c r="L18" s="168"/>
      <c r="M18" s="168"/>
      <c r="N18" s="152"/>
    </row>
    <row r="19" spans="2:14" ht="15" x14ac:dyDescent="0.25">
      <c r="B19" s="151" t="s">
        <v>148</v>
      </c>
      <c r="C19" s="154">
        <v>14445.954372999995</v>
      </c>
      <c r="D19" s="166">
        <f>+C19/$C$10*100</f>
        <v>80.560745638013046</v>
      </c>
      <c r="E19" s="154">
        <v>14481.230690229995</v>
      </c>
      <c r="F19" s="154">
        <f>E19/$D$10*100</f>
        <v>79.818817416671962</v>
      </c>
      <c r="G19" s="152"/>
      <c r="H19" s="152"/>
      <c r="I19" s="151" t="s">
        <v>148</v>
      </c>
      <c r="J19" s="154">
        <v>15815.158376450006</v>
      </c>
      <c r="K19" s="154">
        <f>J19/$J$10*100</f>
        <v>77.343606563004215</v>
      </c>
      <c r="L19" s="154">
        <v>15866.083629850007</v>
      </c>
      <c r="M19" s="154">
        <f>L19/$K$10*100</f>
        <v>76.6698648262159</v>
      </c>
      <c r="N19" s="152"/>
    </row>
    <row r="20" spans="2:14" ht="15" x14ac:dyDescent="0.25">
      <c r="B20" s="151" t="s">
        <v>149</v>
      </c>
      <c r="C20" s="154">
        <v>3189.0882748393769</v>
      </c>
      <c r="D20" s="166">
        <f>+C20/$C$10*100</f>
        <v>17.784586791073409</v>
      </c>
      <c r="E20" s="154">
        <v>3246.2205238629217</v>
      </c>
      <c r="F20" s="154">
        <f>E20/$D$10*100</f>
        <v>17.892780581368704</v>
      </c>
      <c r="G20" s="152"/>
      <c r="H20" s="152"/>
      <c r="I20" s="151" t="s">
        <v>149</v>
      </c>
      <c r="J20" s="154">
        <v>4276.5822160459666</v>
      </c>
      <c r="K20" s="154">
        <f>J20/$J$10*100</f>
        <v>20.914510274189634</v>
      </c>
      <c r="L20" s="154">
        <v>4353.1971374331752</v>
      </c>
      <c r="M20" s="154">
        <f>L20/$K$10*100</f>
        <v>21.036006356410891</v>
      </c>
      <c r="N20" s="152"/>
    </row>
    <row r="21" spans="2:14" ht="15" x14ac:dyDescent="0.25">
      <c r="B21" s="151" t="s">
        <v>150</v>
      </c>
      <c r="C21" s="154">
        <v>78.97658203799655</v>
      </c>
      <c r="D21" s="166">
        <f>+C21/$C$10*100</f>
        <v>0.44042866069231718</v>
      </c>
      <c r="E21" s="154">
        <v>79.103082201435157</v>
      </c>
      <c r="F21" s="154">
        <f>E21/$D$10*100</f>
        <v>0.43600676008787942</v>
      </c>
      <c r="G21" s="152"/>
      <c r="H21" s="152"/>
      <c r="I21" s="151" t="s">
        <v>150</v>
      </c>
      <c r="J21" s="154">
        <v>134.61565158318942</v>
      </c>
      <c r="K21" s="154">
        <f>J21/$J$10*100</f>
        <v>0.6583342224872325</v>
      </c>
      <c r="L21" s="154">
        <v>134.83127121988724</v>
      </c>
      <c r="M21" s="154">
        <f>L21/$K$10*100</f>
        <v>0.65154675721782618</v>
      </c>
      <c r="N21" s="152"/>
    </row>
    <row r="22" spans="2:14" ht="15" x14ac:dyDescent="0.25">
      <c r="B22" s="151" t="s">
        <v>184</v>
      </c>
      <c r="C22" s="154">
        <v>211.502351807721</v>
      </c>
      <c r="D22" s="166">
        <f>+C22/$C$10*100</f>
        <v>1.1794850465310525</v>
      </c>
      <c r="E22" s="154">
        <v>329.81787180364404</v>
      </c>
      <c r="F22" s="154">
        <f>E22/$D$10*100</f>
        <v>1.8179167954289575</v>
      </c>
      <c r="G22" s="152"/>
      <c r="H22" s="152"/>
      <c r="I22" s="151" t="s">
        <v>184</v>
      </c>
      <c r="J22" s="154">
        <v>211.502351807721</v>
      </c>
      <c r="K22" s="154">
        <f>J22/$J$10*100</f>
        <v>1.0343465614435661</v>
      </c>
      <c r="L22" s="154">
        <v>329.81787180364398</v>
      </c>
      <c r="M22" s="154">
        <f>L22/$K$10*100</f>
        <v>1.5937828287304094</v>
      </c>
      <c r="N22" s="152"/>
    </row>
    <row r="23" spans="2:14" ht="15" x14ac:dyDescent="0.25">
      <c r="B23" s="151" t="s">
        <v>151</v>
      </c>
      <c r="C23" s="154">
        <v>6.2319771891409994</v>
      </c>
      <c r="D23" s="166">
        <f>+C23/$C$10*100</f>
        <v>3.4753863690352091E-2</v>
      </c>
      <c r="E23" s="154">
        <v>6.2552960934969999</v>
      </c>
      <c r="F23" s="154">
        <f>E23/$D$10*100</f>
        <v>3.4478446442463825E-2</v>
      </c>
      <c r="G23" s="152"/>
      <c r="H23" s="169"/>
      <c r="I23" s="151" t="s">
        <v>151</v>
      </c>
      <c r="J23" s="154">
        <v>10.060862804194464</v>
      </c>
      <c r="K23" s="154">
        <f>J23/$J$10*100</f>
        <v>4.9202378875364008E-2</v>
      </c>
      <c r="L23" s="154">
        <v>10.098526828171593</v>
      </c>
      <c r="M23" s="154">
        <f>L23/$K$10*100</f>
        <v>4.8799231424897664E-2</v>
      </c>
      <c r="N23" s="152"/>
    </row>
    <row r="24" spans="2:14" ht="15" x14ac:dyDescent="0.25">
      <c r="B24" s="170" t="s">
        <v>152</v>
      </c>
      <c r="C24" s="168"/>
      <c r="D24" s="168"/>
      <c r="E24" s="168"/>
      <c r="F24" s="168"/>
      <c r="G24" s="152"/>
      <c r="H24" s="152"/>
      <c r="I24" s="170" t="s">
        <v>152</v>
      </c>
      <c r="J24" s="168"/>
      <c r="K24" s="168"/>
      <c r="L24" s="168"/>
      <c r="M24" s="168"/>
      <c r="N24" s="152"/>
    </row>
    <row r="25" spans="2:14" ht="15" x14ac:dyDescent="0.25">
      <c r="B25" s="151" t="s">
        <v>153</v>
      </c>
      <c r="C25" s="154">
        <v>11940.926424390864</v>
      </c>
      <c r="D25" s="166">
        <f>+C25/$C$10*100</f>
        <v>66.590957684009936</v>
      </c>
      <c r="E25" s="154">
        <v>11994.628852487731</v>
      </c>
      <c r="F25" s="154">
        <f>E25/$D$10*100</f>
        <v>66.112964487430446</v>
      </c>
      <c r="G25" s="152"/>
      <c r="H25" s="152"/>
      <c r="I25" s="151" t="s">
        <v>153</v>
      </c>
      <c r="J25" s="154">
        <v>13136.171480201996</v>
      </c>
      <c r="K25" s="154">
        <f>J25/$J$10*100</f>
        <v>64.24209321999588</v>
      </c>
      <c r="L25" s="154">
        <v>13204.522369604345</v>
      </c>
      <c r="M25" s="154">
        <f>L25/$K$10*100</f>
        <v>63.808370659765643</v>
      </c>
      <c r="N25" s="152"/>
    </row>
    <row r="26" spans="2:14" ht="15" x14ac:dyDescent="0.25">
      <c r="B26" s="151" t="s">
        <v>154</v>
      </c>
      <c r="C26" s="154">
        <v>5990.8271344833556</v>
      </c>
      <c r="D26" s="166">
        <f>+C26/$C$10*100</f>
        <v>33.409042315990177</v>
      </c>
      <c r="E26" s="152">
        <v>6147.998611703757</v>
      </c>
      <c r="F26" s="154">
        <f>E26/$D$10*100</f>
        <v>33.887035512569476</v>
      </c>
      <c r="G26" s="152"/>
      <c r="H26" s="152"/>
      <c r="I26" s="151" t="s">
        <v>154</v>
      </c>
      <c r="J26" s="154">
        <v>7311.7479784890766</v>
      </c>
      <c r="K26" s="154">
        <f>J26/$J$10*100</f>
        <v>35.75790678000412</v>
      </c>
      <c r="L26" s="154">
        <v>7489.5060675305403</v>
      </c>
      <c r="M26" s="154">
        <f>L26/$K$10*100</f>
        <v>36.191629340234286</v>
      </c>
      <c r="N26" s="152"/>
    </row>
    <row r="27" spans="2:14" ht="15" x14ac:dyDescent="0.25">
      <c r="B27" s="163" t="s">
        <v>155</v>
      </c>
      <c r="C27" s="168"/>
      <c r="D27" s="168"/>
      <c r="E27" s="168"/>
      <c r="F27" s="168"/>
      <c r="G27" s="152"/>
      <c r="H27" s="152"/>
      <c r="I27" s="163" t="s">
        <v>155</v>
      </c>
      <c r="J27" s="168"/>
      <c r="K27" s="168"/>
      <c r="L27" s="168"/>
      <c r="M27" s="168"/>
      <c r="N27" s="152"/>
    </row>
    <row r="28" spans="2:14" ht="15" x14ac:dyDescent="0.25">
      <c r="B28" s="171" t="s">
        <v>156</v>
      </c>
      <c r="C28" s="154">
        <v>7187.4051145422563</v>
      </c>
      <c r="D28" s="154">
        <f t="shared" ref="D28:D42" si="0">+C28/$C$10*100</f>
        <v>40.081998065299643</v>
      </c>
      <c r="E28" s="154">
        <v>7345.5943445677476</v>
      </c>
      <c r="F28" s="154">
        <f t="shared" ref="F28:F42" si="1">E28/$D$10*100</f>
        <v>40.488040439930259</v>
      </c>
      <c r="G28" s="152"/>
      <c r="H28" s="152"/>
      <c r="I28" s="171" t="s">
        <v>156</v>
      </c>
      <c r="J28" s="154">
        <v>8486.6886923513921</v>
      </c>
      <c r="K28" s="154">
        <f t="shared" ref="K28:K42" si="2">J28/$J$10*100</f>
        <v>41.503922731582627</v>
      </c>
      <c r="L28" s="154">
        <v>8660.5275853083731</v>
      </c>
      <c r="M28" s="154">
        <f t="shared" ref="M28:M42" si="3">L28/$K$10*100</f>
        <v>41.850370562781677</v>
      </c>
      <c r="N28" s="152"/>
    </row>
    <row r="29" spans="2:14" ht="15" x14ac:dyDescent="0.25">
      <c r="B29" s="172" t="s">
        <v>157</v>
      </c>
      <c r="C29" s="173">
        <v>3446.1184784253946</v>
      </c>
      <c r="D29" s="173">
        <f t="shared" si="0"/>
        <v>19.217966983044747</v>
      </c>
      <c r="E29" s="173">
        <v>3474.0013497406067</v>
      </c>
      <c r="F29" s="173">
        <f t="shared" si="1"/>
        <v>19.148281342365205</v>
      </c>
      <c r="G29" s="152"/>
      <c r="H29" s="174"/>
      <c r="I29" s="172" t="s">
        <v>157</v>
      </c>
      <c r="J29" s="173">
        <v>3875.8943275245292</v>
      </c>
      <c r="K29" s="173">
        <f t="shared" si="2"/>
        <v>18.954956935127889</v>
      </c>
      <c r="L29" s="173">
        <v>3902.9268617712319</v>
      </c>
      <c r="M29" s="173">
        <f t="shared" si="3"/>
        <v>18.860159942408941</v>
      </c>
      <c r="N29" s="152"/>
    </row>
    <row r="30" spans="2:14" ht="15" x14ac:dyDescent="0.25">
      <c r="B30" s="172" t="s">
        <v>158</v>
      </c>
      <c r="C30" s="173">
        <v>1085.2716744499999</v>
      </c>
      <c r="D30" s="173">
        <f t="shared" si="0"/>
        <v>6.0522339373380056</v>
      </c>
      <c r="E30" s="173">
        <v>1085.2716744499999</v>
      </c>
      <c r="F30" s="173">
        <f t="shared" si="1"/>
        <v>5.9818881062956519</v>
      </c>
      <c r="G30" s="152"/>
      <c r="H30" s="174"/>
      <c r="I30" s="172" t="s">
        <v>158</v>
      </c>
      <c r="J30" s="173">
        <v>1142.1407702399997</v>
      </c>
      <c r="K30" s="173">
        <f t="shared" si="2"/>
        <v>5.5856087097142311</v>
      </c>
      <c r="L30" s="173">
        <v>1142.1407702399997</v>
      </c>
      <c r="M30" s="173">
        <f t="shared" si="3"/>
        <v>5.5191804423659603</v>
      </c>
      <c r="N30" s="152"/>
    </row>
    <row r="31" spans="2:14" ht="15" x14ac:dyDescent="0.25">
      <c r="B31" s="172" t="s">
        <v>159</v>
      </c>
      <c r="C31" s="173">
        <v>1921.0670710499996</v>
      </c>
      <c r="D31" s="173">
        <f t="shared" si="0"/>
        <v>10.713213656113894</v>
      </c>
      <c r="E31" s="173">
        <v>1933.03459086</v>
      </c>
      <c r="F31" s="173">
        <f t="shared" si="1"/>
        <v>10.654656249075678</v>
      </c>
      <c r="G31" s="152"/>
      <c r="H31" s="174"/>
      <c r="I31" s="172" t="s">
        <v>159</v>
      </c>
      <c r="J31" s="173">
        <v>2512.3456136899999</v>
      </c>
      <c r="K31" s="173">
        <f t="shared" si="2"/>
        <v>12.28655863382798</v>
      </c>
      <c r="L31" s="173">
        <v>2540.8131334999998</v>
      </c>
      <c r="M31" s="173">
        <f t="shared" si="3"/>
        <v>12.278001555949233</v>
      </c>
      <c r="N31" s="152"/>
    </row>
    <row r="32" spans="2:14" ht="15" x14ac:dyDescent="0.25">
      <c r="B32" s="172" t="s">
        <v>160</v>
      </c>
      <c r="C32" s="173">
        <v>376.92307753999995</v>
      </c>
      <c r="D32" s="173">
        <f t="shared" si="0"/>
        <v>2.1019867148099718</v>
      </c>
      <c r="E32" s="173">
        <v>376.92307753999995</v>
      </c>
      <c r="F32" s="173">
        <f t="shared" si="1"/>
        <v>2.077555074555443</v>
      </c>
      <c r="G32" s="152"/>
      <c r="H32" s="174"/>
      <c r="I32" s="172" t="s">
        <v>160</v>
      </c>
      <c r="J32" s="173">
        <v>455.69361127999997</v>
      </c>
      <c r="K32" s="173">
        <f t="shared" si="2"/>
        <v>2.2285573463872108</v>
      </c>
      <c r="L32" s="173">
        <v>455.69361127999997</v>
      </c>
      <c r="M32" s="173">
        <f t="shared" si="3"/>
        <v>2.2020536632793521</v>
      </c>
      <c r="N32" s="152"/>
    </row>
    <row r="33" spans="1:14" ht="15" x14ac:dyDescent="0.25">
      <c r="B33" s="172" t="s">
        <v>151</v>
      </c>
      <c r="C33" s="173">
        <v>358.0248130768623</v>
      </c>
      <c r="D33" s="173">
        <f t="shared" si="0"/>
        <v>1.9965967739930282</v>
      </c>
      <c r="E33" s="173">
        <v>476.36365197714076</v>
      </c>
      <c r="F33" s="173">
        <f t="shared" si="1"/>
        <v>2.6256596676382737</v>
      </c>
      <c r="G33" s="152"/>
      <c r="H33" s="174"/>
      <c r="I33" s="172" t="s">
        <v>151</v>
      </c>
      <c r="J33" s="173">
        <v>500.61436961686206</v>
      </c>
      <c r="K33" s="173">
        <f t="shared" si="2"/>
        <v>2.4482411065253076</v>
      </c>
      <c r="L33" s="173">
        <v>618.95320851714109</v>
      </c>
      <c r="M33" s="173">
        <f t="shared" si="3"/>
        <v>2.9909749587781831</v>
      </c>
      <c r="N33" s="152"/>
    </row>
    <row r="34" spans="1:14" ht="15" x14ac:dyDescent="0.25">
      <c r="B34" s="175" t="s">
        <v>161</v>
      </c>
      <c r="C34" s="154">
        <v>185.90256831799655</v>
      </c>
      <c r="D34" s="154">
        <f t="shared" si="0"/>
        <v>1.0367227483226018</v>
      </c>
      <c r="E34" s="154">
        <v>185.43232805143515</v>
      </c>
      <c r="F34" s="154">
        <f t="shared" si="1"/>
        <v>1.0220808888758091</v>
      </c>
      <c r="G34" s="152"/>
      <c r="H34" s="152"/>
      <c r="I34" s="175" t="s">
        <v>161</v>
      </c>
      <c r="J34" s="154">
        <v>308.17862605309551</v>
      </c>
      <c r="K34" s="154">
        <f t="shared" si="2"/>
        <v>1.5071392797476464</v>
      </c>
      <c r="L34" s="154">
        <v>307.81133280921659</v>
      </c>
      <c r="M34" s="154">
        <f t="shared" si="3"/>
        <v>1.487440368337646</v>
      </c>
      <c r="N34" s="152"/>
    </row>
    <row r="35" spans="1:14" ht="15" x14ac:dyDescent="0.25">
      <c r="B35" s="172" t="s">
        <v>162</v>
      </c>
      <c r="C35" s="173">
        <v>78.976582037996565</v>
      </c>
      <c r="D35" s="173">
        <f t="shared" si="0"/>
        <v>0.44042866069231718</v>
      </c>
      <c r="E35" s="173">
        <v>79.103082201435171</v>
      </c>
      <c r="F35" s="173">
        <f t="shared" si="1"/>
        <v>0.43600676008787953</v>
      </c>
      <c r="G35" s="152"/>
      <c r="H35" s="174"/>
      <c r="I35" s="172" t="s">
        <v>162</v>
      </c>
      <c r="J35" s="173">
        <v>134.60202946971151</v>
      </c>
      <c r="K35" s="173">
        <f t="shared" si="2"/>
        <v>0.65826760390774619</v>
      </c>
      <c r="L35" s="173">
        <v>134.81762728728856</v>
      </c>
      <c r="M35" s="173">
        <f t="shared" si="3"/>
        <v>0.65148082547988484</v>
      </c>
      <c r="N35" s="152"/>
    </row>
    <row r="36" spans="1:14" ht="15" x14ac:dyDescent="0.25">
      <c r="B36" s="172" t="s">
        <v>151</v>
      </c>
      <c r="C36" s="173">
        <v>106.92598627999999</v>
      </c>
      <c r="D36" s="173">
        <f t="shared" si="0"/>
        <v>0.59629408763028457</v>
      </c>
      <c r="E36" s="173">
        <v>106.32924584999998</v>
      </c>
      <c r="F36" s="173">
        <f t="shared" si="1"/>
        <v>0.58607412878792964</v>
      </c>
      <c r="G36" s="152"/>
      <c r="H36" s="174"/>
      <c r="I36" s="172" t="s">
        <v>151</v>
      </c>
      <c r="J36" s="173">
        <v>173.576596583384</v>
      </c>
      <c r="K36" s="173">
        <f t="shared" si="2"/>
        <v>0.84887167583990042</v>
      </c>
      <c r="L36" s="173">
        <v>172.99370552192804</v>
      </c>
      <c r="M36" s="173">
        <f t="shared" si="3"/>
        <v>0.83595954285776131</v>
      </c>
      <c r="N36" s="152"/>
    </row>
    <row r="37" spans="1:14" ht="15" x14ac:dyDescent="0.25">
      <c r="B37" s="175" t="s">
        <v>163</v>
      </c>
      <c r="C37" s="154">
        <v>597.2678478587103</v>
      </c>
      <c r="D37" s="154">
        <f t="shared" si="0"/>
        <v>3.3307832716847146</v>
      </c>
      <c r="E37" s="154">
        <v>607.96785126935379</v>
      </c>
      <c r="F37" s="154">
        <f t="shared" si="1"/>
        <v>3.3510463270511019</v>
      </c>
      <c r="G37" s="152"/>
      <c r="H37" s="152"/>
      <c r="I37" s="175" t="s">
        <v>163</v>
      </c>
      <c r="J37" s="154">
        <v>597.26784785870996</v>
      </c>
      <c r="K37" s="154">
        <f t="shared" si="2"/>
        <v>2.9209223415874246</v>
      </c>
      <c r="L37" s="154">
        <v>607.96785126935379</v>
      </c>
      <c r="M37" s="154">
        <f t="shared" si="3"/>
        <v>2.9378902861579679</v>
      </c>
      <c r="N37" s="152"/>
    </row>
    <row r="38" spans="1:14" ht="15" x14ac:dyDescent="0.25">
      <c r="B38" s="175" t="s">
        <v>164</v>
      </c>
      <c r="C38" s="154">
        <v>8213.6781843314257</v>
      </c>
      <c r="D38" s="154">
        <f t="shared" si="0"/>
        <v>45.805214517163492</v>
      </c>
      <c r="E38" s="154">
        <v>8236.5225541905711</v>
      </c>
      <c r="F38" s="154">
        <f t="shared" si="1"/>
        <v>45.398730533640595</v>
      </c>
      <c r="G38" s="152"/>
      <c r="H38" s="152"/>
      <c r="I38" s="175" t="s">
        <v>164</v>
      </c>
      <c r="J38" s="154">
        <v>8213.6781843314257</v>
      </c>
      <c r="K38" s="154">
        <f t="shared" si="2"/>
        <v>40.168772186944075</v>
      </c>
      <c r="L38" s="154">
        <v>8236.5225541905711</v>
      </c>
      <c r="M38" s="154">
        <f t="shared" si="3"/>
        <v>39.801446002704552</v>
      </c>
      <c r="N38" s="152"/>
    </row>
    <row r="39" spans="1:14" ht="15" x14ac:dyDescent="0.25">
      <c r="B39" s="172" t="s">
        <v>165</v>
      </c>
      <c r="C39" s="173">
        <v>8139.4374757856385</v>
      </c>
      <c r="D39" s="173">
        <f t="shared" si="0"/>
        <v>45.391196399515167</v>
      </c>
      <c r="E39" s="173">
        <v>8236.5225541905711</v>
      </c>
      <c r="F39" s="173">
        <f t="shared" si="1"/>
        <v>45.398730533640595</v>
      </c>
      <c r="G39" s="174"/>
      <c r="H39" s="174"/>
      <c r="I39" s="172" t="s">
        <v>165</v>
      </c>
      <c r="J39" s="173">
        <v>8213.6781843314257</v>
      </c>
      <c r="K39" s="173">
        <f t="shared" si="2"/>
        <v>40.168772186944075</v>
      </c>
      <c r="L39" s="173">
        <v>8236.5225541905711</v>
      </c>
      <c r="M39" s="173">
        <f t="shared" si="3"/>
        <v>39.801446002704552</v>
      </c>
      <c r="N39" s="152"/>
    </row>
    <row r="40" spans="1:14" ht="15" x14ac:dyDescent="0.25">
      <c r="B40" s="175" t="s">
        <v>166</v>
      </c>
      <c r="C40" s="154">
        <v>525.09496282999987</v>
      </c>
      <c r="D40" s="154">
        <f t="shared" si="0"/>
        <v>2.9282967842826335</v>
      </c>
      <c r="E40" s="154">
        <v>522.80622417999996</v>
      </c>
      <c r="F40" s="154">
        <f t="shared" si="1"/>
        <v>2.8816455897133642</v>
      </c>
      <c r="G40" s="152"/>
      <c r="H40" s="152"/>
      <c r="I40" s="175" t="s">
        <v>166</v>
      </c>
      <c r="J40" s="154">
        <v>525.09496282999987</v>
      </c>
      <c r="K40" s="154">
        <f t="shared" si="2"/>
        <v>2.5679627890299437</v>
      </c>
      <c r="L40" s="154">
        <v>522.80622417999996</v>
      </c>
      <c r="M40" s="154">
        <f t="shared" si="3"/>
        <v>2.5263627416392143</v>
      </c>
      <c r="N40" s="152"/>
    </row>
    <row r="41" spans="1:14" ht="15" x14ac:dyDescent="0.25">
      <c r="A41"/>
      <c r="B41" s="175" t="s">
        <v>167</v>
      </c>
      <c r="C41" s="154">
        <v>1222.404880993842</v>
      </c>
      <c r="D41" s="154">
        <f t="shared" si="0"/>
        <v>6.8169846132470919</v>
      </c>
      <c r="E41" s="154">
        <v>1244.3041619323903</v>
      </c>
      <c r="F41" s="154">
        <f t="shared" si="1"/>
        <v>6.8584562207888613</v>
      </c>
      <c r="G41" s="174"/>
      <c r="H41" s="152"/>
      <c r="I41" s="175" t="s">
        <v>167</v>
      </c>
      <c r="J41" s="154">
        <v>2317.0111452664441</v>
      </c>
      <c r="K41" s="154">
        <f t="shared" si="2"/>
        <v>11.331280671108249</v>
      </c>
      <c r="L41" s="154">
        <v>2358.3928893773659</v>
      </c>
      <c r="M41" s="154">
        <f t="shared" si="3"/>
        <v>11.396490038378852</v>
      </c>
      <c r="N41" s="152"/>
    </row>
    <row r="42" spans="1:14" ht="15" x14ac:dyDescent="0.25">
      <c r="B42" s="176" t="s">
        <v>168</v>
      </c>
      <c r="C42" s="174">
        <v>1222.404880993842</v>
      </c>
      <c r="D42" s="174">
        <f t="shared" si="0"/>
        <v>6.8169846132470919</v>
      </c>
      <c r="E42" s="174">
        <v>1244.3041619323903</v>
      </c>
      <c r="F42" s="174">
        <f t="shared" si="1"/>
        <v>6.8584562207888613</v>
      </c>
      <c r="G42" s="174"/>
      <c r="H42" s="174"/>
      <c r="I42" s="176" t="s">
        <v>169</v>
      </c>
      <c r="J42" s="174">
        <v>2317.0111452664441</v>
      </c>
      <c r="K42" s="174">
        <f t="shared" si="2"/>
        <v>11.331280671108249</v>
      </c>
      <c r="L42" s="174">
        <v>2358.3928893773659</v>
      </c>
      <c r="M42" s="174">
        <f t="shared" si="3"/>
        <v>11.396490038378852</v>
      </c>
      <c r="N42" s="152"/>
    </row>
    <row r="43" spans="1:14" ht="15" x14ac:dyDescent="0.25">
      <c r="B43" s="163" t="s">
        <v>170</v>
      </c>
      <c r="C43" s="177"/>
      <c r="D43" s="177"/>
      <c r="E43" s="177"/>
      <c r="F43" s="177"/>
      <c r="I43" s="163" t="s">
        <v>170</v>
      </c>
      <c r="J43" s="177"/>
      <c r="K43" s="177"/>
      <c r="L43" s="177"/>
      <c r="M43" s="177"/>
      <c r="N43" s="152"/>
    </row>
    <row r="44" spans="1:14" ht="15" x14ac:dyDescent="0.25">
      <c r="B44" s="151" t="s">
        <v>171</v>
      </c>
      <c r="C44" s="154">
        <f>+C34+C28</f>
        <v>7373.3076828602525</v>
      </c>
      <c r="D44" s="166">
        <f>+C44/$C$10*100</f>
        <v>41.11872081362224</v>
      </c>
      <c r="E44" s="154">
        <v>7531.026672619183</v>
      </c>
      <c r="F44" s="154">
        <f>E44/$D$10*100</f>
        <v>41.510121328806065</v>
      </c>
      <c r="G44" s="152"/>
      <c r="H44" s="152"/>
      <c r="I44" s="151" t="s">
        <v>171</v>
      </c>
      <c r="J44" s="154">
        <v>8794.8673184044874</v>
      </c>
      <c r="K44" s="154">
        <f>J44/$J$10*100</f>
        <v>43.011062011330267</v>
      </c>
      <c r="L44" s="154">
        <v>8968.3389181175899</v>
      </c>
      <c r="M44" s="154">
        <f>L44/$K$10*100</f>
        <v>43.337810931119321</v>
      </c>
      <c r="N44" s="152"/>
    </row>
    <row r="45" spans="1:14" s="7" customFormat="1" ht="15" x14ac:dyDescent="0.25">
      <c r="B45" s="151" t="s">
        <v>172</v>
      </c>
      <c r="C45" s="154">
        <f>+C38+C37+C41</f>
        <v>10033.350913183976</v>
      </c>
      <c r="D45" s="166">
        <f>+C45/$C$10*100</f>
        <v>55.952982402095287</v>
      </c>
      <c r="E45" s="154">
        <v>10088.794567392315</v>
      </c>
      <c r="F45" s="154">
        <f>E45/$D$10*100</f>
        <v>55.608233081480549</v>
      </c>
      <c r="G45" s="152"/>
      <c r="H45" s="152"/>
      <c r="I45" s="151" t="s">
        <v>172</v>
      </c>
      <c r="J45" s="154">
        <v>11127.957177456579</v>
      </c>
      <c r="K45" s="154">
        <f>J45/$J$10*100</f>
        <v>54.420975199639742</v>
      </c>
      <c r="L45" s="154">
        <v>11202.883294837291</v>
      </c>
      <c r="M45" s="154">
        <f>L45/$K$10*100</f>
        <v>54.135826327241368</v>
      </c>
      <c r="N45" s="152"/>
    </row>
    <row r="46" spans="1:14" s="7" customFormat="1" ht="15" x14ac:dyDescent="0.25">
      <c r="B46" s="151" t="s">
        <v>173</v>
      </c>
      <c r="C46" s="154">
        <f>+C40</f>
        <v>525.09496282999987</v>
      </c>
      <c r="D46" s="166">
        <f>+C46/$C$10*100</f>
        <v>2.9282967842826335</v>
      </c>
      <c r="E46" s="154">
        <v>522.80622417999996</v>
      </c>
      <c r="F46" s="154">
        <f>E46/$D$10*100</f>
        <v>2.8816455897133642</v>
      </c>
      <c r="G46" s="152"/>
      <c r="H46" s="152"/>
      <c r="I46" s="151" t="s">
        <v>173</v>
      </c>
      <c r="J46" s="154">
        <v>525.09496282999987</v>
      </c>
      <c r="K46" s="154">
        <f>J46/$J$10*100</f>
        <v>2.5679627890299437</v>
      </c>
      <c r="L46" s="154">
        <v>522.80622417999996</v>
      </c>
      <c r="M46" s="154">
        <f>L46/$K$10*100</f>
        <v>2.5263627416392143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64" t="s">
        <v>109</v>
      </c>
      <c r="C48" s="9"/>
      <c r="D48" s="179"/>
      <c r="E48" s="179"/>
      <c r="F48" s="179"/>
      <c r="G48" s="179"/>
      <c r="H48" s="179"/>
      <c r="I48" s="64" t="s">
        <v>109</v>
      </c>
      <c r="J48" s="9"/>
      <c r="K48" s="179"/>
      <c r="L48" s="179"/>
      <c r="M48" s="178"/>
      <c r="N48" s="179"/>
    </row>
    <row r="49" spans="2:14" ht="15" hidden="1" x14ac:dyDescent="0.25">
      <c r="B49" s="3" t="s">
        <v>37</v>
      </c>
      <c r="C49" s="179"/>
      <c r="D49" s="179"/>
      <c r="E49" s="179"/>
      <c r="F49" s="179"/>
      <c r="G49" s="179"/>
      <c r="H49" s="179"/>
      <c r="I49" s="3" t="s">
        <v>37</v>
      </c>
      <c r="J49" s="179"/>
      <c r="K49" s="179"/>
      <c r="L49" s="179"/>
      <c r="M49" s="179"/>
      <c r="N49" s="180"/>
    </row>
    <row r="50" spans="2:14" ht="15" hidden="1" x14ac:dyDescent="0.25">
      <c r="B50" s="180"/>
      <c r="C50" s="180"/>
      <c r="D50" s="180"/>
      <c r="E50" s="180"/>
      <c r="F50" s="180"/>
      <c r="G50" s="180"/>
      <c r="H50" s="180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182"/>
      <c r="H51" s="182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G52" s="7"/>
      <c r="H52" s="7"/>
      <c r="I52" s="192" t="s">
        <v>174</v>
      </c>
      <c r="J52" s="192"/>
      <c r="K52" s="192"/>
      <c r="L52" s="192"/>
      <c r="M52" s="7"/>
    </row>
    <row r="53" spans="2:14" ht="15" customHeight="1" x14ac:dyDescent="0.25">
      <c r="I53" s="192"/>
      <c r="J53" s="192"/>
      <c r="K53" s="192"/>
      <c r="L53" s="192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Índice</vt:lpstr>
      <vt:lpstr>1. Saldo</vt:lpstr>
      <vt:lpstr>2. Desembolso</vt:lpstr>
      <vt:lpstr>3. Servicio</vt:lpstr>
      <vt:lpstr> Clasificación Deuda </vt:lpstr>
      <vt:lpstr>a1.</vt:lpstr>
      <vt:lpstr>' Clasificación Deuda '!Área_de_impresión</vt:lpstr>
      <vt:lpstr>'1. Saldo'!Área_de_impresión</vt:lpstr>
      <vt:lpstr>'2. Desembolso'!Área_de_impresión</vt:lpstr>
      <vt:lpstr>'3. Servicio'!Área_de_impresión</vt:lpstr>
      <vt:lpstr>Índice!Área_de_impresión</vt:lpstr>
      <vt:lpstr>Desembolsos_de_la_Deuda_Pública</vt:lpstr>
      <vt:lpstr>' Clasificación Deuda 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2026-04-20T10:23:35Z</dcterms:modified>
</cp:coreProperties>
</file>